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335" windowHeight="9975" activeTab="0"/>
  </bookViews>
  <sheets>
    <sheet name="Приложение 1" sheetId="1" r:id="rId1"/>
  </sheets>
  <definedNames>
    <definedName name="_xlnm.Print_Titles" localSheetId="0">'Приложение 1'!$6:$8</definedName>
    <definedName name="_xlnm.Print_Area" localSheetId="0">'Приложение 1'!$A$1:$AA$54</definedName>
  </definedNames>
  <calcPr fullCalcOnLoad="1"/>
</workbook>
</file>

<file path=xl/sharedStrings.xml><?xml version="1.0" encoding="utf-8"?>
<sst xmlns="http://schemas.openxmlformats.org/spreadsheetml/2006/main" count="82" uniqueCount="54">
  <si>
    <t>Наименование показателя</t>
  </si>
  <si>
    <t>КОСГУ</t>
  </si>
  <si>
    <t>Остаток средств по субсидии на выполнение муниципального задания на 01 января текущего финансового года, тыс. руб.</t>
  </si>
  <si>
    <t>Субсидия на иные цели, тыс. руб.</t>
  </si>
  <si>
    <t>Фактический расход</t>
  </si>
  <si>
    <t>Кассовый расход</t>
  </si>
  <si>
    <t>Поступления, всего:</t>
  </si>
  <si>
    <t>Расходы, всего:</t>
  </si>
  <si>
    <t>в том числе: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</si>
  <si>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</si>
  <si>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</si>
  <si>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</si>
  <si>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</si>
  <si>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</si>
  <si>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из них: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</si>
  <si>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</si>
  <si>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</si>
  <si>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</si>
  <si>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</si>
  <si>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</si>
  <si>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 xml:space="preserve">  вывоз ТБО</t>
  </si>
  <si>
    <t>Прочие работы, услуги</t>
  </si>
  <si>
    <r>
      <t xml:space="preserve">  договоры ГПХ (</t>
    </r>
    <r>
      <rPr>
        <b/>
        <u val="single"/>
        <sz val="11"/>
        <rFont val="Arial"/>
        <family val="2"/>
      </rPr>
      <t>только технология "Приемная семья" и полустационарное социальное обслуживание - филиальная форма</t>
    </r>
    <r>
      <rPr>
        <sz val="11"/>
        <rFont val="Arial"/>
        <family val="2"/>
      </rPr>
      <t>, в случае если заключаются договоры в рамках межведомственного взаимодействия (школы, клубы и т.д.))</t>
    </r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</si>
  <si>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</si>
  <si>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</si>
  <si>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</si>
  <si>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</si>
  <si>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</si>
  <si>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</si>
  <si>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</si>
  <si>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</si>
  <si>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</si>
  <si>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</si>
  <si>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</si>
  <si>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 xml:space="preserve">  продукты питания</t>
  </si>
  <si>
    <t xml:space="preserve">  медикаменты</t>
  </si>
  <si>
    <t xml:space="preserve">  мягкий инвентарь</t>
  </si>
  <si>
    <t xml:space="preserve">  коммунальные услуги (дрова, нефть, уголь и. т.д.)</t>
  </si>
  <si>
    <t>Директор</t>
  </si>
  <si>
    <t xml:space="preserve">Главный бухгалтер </t>
  </si>
  <si>
    <t>Средства полученные от приносящей доход деятельности, тыс. руб.</t>
  </si>
  <si>
    <t>Исполнение гос.полномочий в части обеспечения выплаты субсидий по оплате ЖКУ малообеспеченным гражданам (содержание служб субсидий), тыс. руб.</t>
  </si>
  <si>
    <t>Всего, тыс. руб.</t>
  </si>
  <si>
    <t>Субсидия на выполнение муниципального задания за счет субвенций из областного бюджета, тыс. руб.</t>
  </si>
  <si>
    <t>Субсидия на выполнение муниципального задания на социальное обслуживание населения за счет средств местного бюджета, тыс. руб.</t>
  </si>
  <si>
    <t>Субвенция муниципального образования на исполнение переданного полномочия в части социального обслуживания населения, тыс. руб.</t>
  </si>
  <si>
    <t xml:space="preserve">                              (наименование учреждения)               </t>
  </si>
  <si>
    <t xml:space="preserve">  капитальный ремонт</t>
  </si>
  <si>
    <t>План (годовой)</t>
  </si>
  <si>
    <t>О.Л. Коровина</t>
  </si>
  <si>
    <t>О.В. Колбина</t>
  </si>
  <si>
    <t>Исполнитель: О.В. Колбина  83454323462</t>
  </si>
  <si>
    <t>Информация об исполнении плана финансово-хозяйственной деятельности за  2016 год</t>
  </si>
  <si>
    <t>АУ "КЦСОН Юргинского муниципального района"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</si>
</sst>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9" fillId="0" borderId="2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0" fillId="0" borderId="20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8" fillId="33" borderId="19" xfId="0" applyFont="1" applyFill="1" applyBorder="1" applyAlignment="1" applyProtection="1">
      <alignment/>
      <protection/>
    </xf>
    <xf numFmtId="0" fontId="8" fillId="33" borderId="16" xfId="0" applyFont="1" applyFill="1" applyBorder="1" applyAlignment="1" applyProtection="1">
      <alignment/>
      <protection/>
    </xf>
    <xf numFmtId="0" fontId="8" fillId="33" borderId="17" xfId="0" applyFont="1" applyFill="1" applyBorder="1" applyAlignment="1" applyProtection="1">
      <alignment/>
      <protection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7" xfId="0" applyNumberFormat="1" applyFont="1" applyBorder="1" applyAlignment="1" applyProtection="1">
      <alignment horizontal="center" vertical="center"/>
      <protection locked="0"/>
    </xf>
    <xf numFmtId="164" fontId="8" fillId="0" borderId="16" xfId="0" applyNumberFormat="1" applyFont="1" applyBorder="1" applyAlignment="1" applyProtection="1">
      <alignment/>
      <protection locked="0"/>
    </xf>
    <xf numFmtId="164" fontId="8" fillId="33" borderId="16" xfId="0" applyNumberFormat="1" applyFont="1" applyFill="1" applyBorder="1" applyAlignment="1" applyProtection="1">
      <alignment/>
      <protection/>
    </xf>
    <xf numFmtId="164" fontId="7" fillId="0" borderId="16" xfId="0" applyNumberFormat="1" applyFont="1" applyFill="1" applyBorder="1" applyAlignment="1" applyProtection="1">
      <alignment/>
      <protection locked="0"/>
    </xf>
    <xf numFmtId="164" fontId="7" fillId="0" borderId="15" xfId="0" applyNumberFormat="1" applyFont="1" applyBorder="1" applyAlignment="1" applyProtection="1">
      <alignment/>
      <protection locked="0"/>
    </xf>
    <xf numFmtId="164" fontId="8" fillId="33" borderId="15" xfId="0" applyNumberFormat="1" applyFont="1" applyFill="1" applyBorder="1" applyAlignment="1" applyProtection="1">
      <alignment/>
      <protection/>
    </xf>
    <xf numFmtId="164" fontId="8" fillId="33" borderId="15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Border="1" applyAlignment="1" applyProtection="1">
      <alignment horizontal="center" vertical="center"/>
      <protection locked="0"/>
    </xf>
    <xf numFmtId="164" fontId="7" fillId="0" borderId="16" xfId="0" applyNumberFormat="1" applyFont="1" applyBorder="1" applyAlignment="1" applyProtection="1">
      <alignment/>
      <protection locked="0"/>
    </xf>
    <xf numFmtId="164" fontId="7" fillId="0" borderId="16" xfId="0" applyNumberFormat="1" applyFont="1" applyBorder="1" applyAlignment="1" applyProtection="1">
      <alignment/>
      <protection locked="0"/>
    </xf>
    <xf numFmtId="164" fontId="8" fillId="33" borderId="16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Border="1" applyAlignment="1" applyProtection="1">
      <alignment/>
      <protection locked="0"/>
    </xf>
    <xf numFmtId="164" fontId="7" fillId="0" borderId="18" xfId="0" applyNumberFormat="1" applyFont="1" applyBorder="1" applyAlignment="1" applyProtection="1">
      <alignment/>
      <protection locked="0"/>
    </xf>
    <xf numFmtId="164" fontId="8" fillId="33" borderId="18" xfId="0" applyNumberFormat="1" applyFont="1" applyFill="1" applyBorder="1" applyAlignment="1" applyProtection="1">
      <alignment horizontal="center" vertical="center"/>
      <protection/>
    </xf>
    <xf numFmtId="164" fontId="8" fillId="33" borderId="19" xfId="0" applyNumberFormat="1" applyFont="1" applyFill="1" applyBorder="1" applyAlignment="1" applyProtection="1">
      <alignment horizontal="center" vertical="center"/>
      <protection/>
    </xf>
    <xf numFmtId="164" fontId="7" fillId="0" borderId="36" xfId="0" applyNumberFormat="1" applyFont="1" applyBorder="1" applyAlignment="1" applyProtection="1">
      <alignment horizontal="center" vertical="center"/>
      <protection locked="0"/>
    </xf>
    <xf numFmtId="164" fontId="7" fillId="0" borderId="13" xfId="0" applyNumberFormat="1" applyFont="1" applyBorder="1" applyAlignment="1" applyProtection="1">
      <alignment horizontal="center" vertical="center"/>
      <protection locked="0"/>
    </xf>
    <xf numFmtId="164" fontId="7" fillId="0" borderId="37" xfId="0" applyNumberFormat="1" applyFont="1" applyBorder="1" applyAlignment="1" applyProtection="1">
      <alignment horizontal="center" vertical="center"/>
      <protection locked="0"/>
    </xf>
    <xf numFmtId="164" fontId="7" fillId="0" borderId="17" xfId="0" applyNumberFormat="1" applyFont="1" applyBorder="1" applyAlignment="1" applyProtection="1">
      <alignment/>
      <protection locked="0"/>
    </xf>
    <xf numFmtId="164" fontId="7" fillId="0" borderId="18" xfId="0" applyNumberFormat="1" applyFont="1" applyFill="1" applyBorder="1" applyAlignment="1" applyProtection="1">
      <alignment/>
      <protection locked="0"/>
    </xf>
    <xf numFmtId="164" fontId="7" fillId="0" borderId="15" xfId="0" applyNumberFormat="1" applyFont="1" applyFill="1" applyBorder="1" applyAlignment="1" applyProtection="1">
      <alignment/>
      <protection locked="0"/>
    </xf>
    <xf numFmtId="164" fontId="7" fillId="0" borderId="19" xfId="0" applyNumberFormat="1" applyFont="1" applyFill="1" applyBorder="1" applyAlignment="1" applyProtection="1">
      <alignment/>
      <protection locked="0"/>
    </xf>
    <xf numFmtId="164" fontId="7" fillId="0" borderId="16" xfId="0" applyNumberFormat="1" applyFont="1" applyFill="1" applyBorder="1" applyAlignment="1" applyProtection="1">
      <alignment horizontal="center" vertical="center"/>
      <protection locked="0"/>
    </xf>
    <xf numFmtId="164" fontId="8" fillId="0" borderId="16" xfId="0" applyNumberFormat="1" applyFont="1" applyFill="1" applyBorder="1" applyAlignment="1" applyProtection="1">
      <alignment/>
      <protection locked="0"/>
    </xf>
    <xf numFmtId="164" fontId="7" fillId="0" borderId="17" xfId="0" applyNumberFormat="1" applyFont="1" applyFill="1" applyBorder="1" applyAlignment="1" applyProtection="1">
      <alignment horizontal="center" vertical="center"/>
      <protection locked="0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8" fillId="33" borderId="17" xfId="0" applyNumberFormat="1" applyFont="1" applyFill="1" applyBorder="1" applyAlignment="1" applyProtection="1">
      <alignment horizontal="center" vertical="center"/>
      <protection/>
    </xf>
    <xf numFmtId="164" fontId="7" fillId="0" borderId="17" xfId="0" applyNumberFormat="1" applyFont="1" applyFill="1" applyBorder="1" applyAlignment="1" applyProtection="1">
      <alignment/>
      <protection locked="0"/>
    </xf>
    <xf numFmtId="164" fontId="8" fillId="0" borderId="18" xfId="0" applyNumberFormat="1" applyFont="1" applyFill="1" applyBorder="1" applyAlignment="1" applyProtection="1">
      <alignment/>
      <protection locked="0"/>
    </xf>
    <xf numFmtId="164" fontId="7" fillId="0" borderId="38" xfId="0" applyNumberFormat="1" applyFont="1" applyFill="1" applyBorder="1" applyAlignment="1" applyProtection="1">
      <alignment horizontal="center" vertical="center"/>
      <protection locked="0"/>
    </xf>
    <xf numFmtId="164" fontId="7" fillId="0" borderId="34" xfId="0" applyNumberFormat="1" applyFont="1" applyFill="1" applyBorder="1" applyAlignment="1" applyProtection="1">
      <alignment horizontal="center" vertical="center"/>
      <protection locked="0"/>
    </xf>
    <xf numFmtId="164" fontId="7" fillId="0" borderId="39" xfId="0" applyNumberFormat="1" applyFont="1" applyFill="1" applyBorder="1" applyAlignment="1" applyProtection="1">
      <alignment horizontal="center" vertical="center"/>
      <protection locked="0"/>
    </xf>
    <xf numFmtId="164" fontId="7" fillId="33" borderId="15" xfId="0" applyNumberFormat="1" applyFont="1" applyFill="1" applyBorder="1" applyAlignment="1" applyProtection="1">
      <alignment horizontal="center" vertical="center" wrapText="1"/>
      <protection/>
    </xf>
    <xf numFmtId="164" fontId="8" fillId="33" borderId="18" xfId="0" applyNumberFormat="1" applyFont="1" applyFill="1" applyBorder="1" applyAlignment="1" applyProtection="1">
      <alignment/>
      <protection/>
    </xf>
    <xf numFmtId="164" fontId="8" fillId="33" borderId="17" xfId="0" applyNumberFormat="1" applyFont="1" applyFill="1" applyBorder="1" applyAlignment="1" applyProtection="1">
      <alignment/>
      <protection/>
    </xf>
    <xf numFmtId="164" fontId="8" fillId="33" borderId="19" xfId="0" applyNumberFormat="1" applyFont="1" applyFill="1" applyBorder="1" applyAlignment="1" applyProtection="1">
      <alignment/>
      <protection/>
    </xf>
    <xf numFmtId="164" fontId="7" fillId="0" borderId="17" xfId="0" applyNumberFormat="1" applyFont="1" applyBorder="1" applyAlignment="1" applyProtection="1">
      <alignment/>
      <protection locked="0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4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55" zoomScaleNormal="55" zoomScalePageLayoutView="0" workbookViewId="0" topLeftCell="A1">
      <selection activeCell="AF8" sqref="AF8"/>
    </sheetView>
  </sheetViews>
  <sheetFormatPr defaultColWidth="9.00390625" defaultRowHeight="12.75"/>
  <cols>
    <col min="1" max="1" width="2.75390625" style="40" customWidth="1"/>
    <col min="2" max="2" width="44.25390625" style="72" customWidth="1"/>
    <col min="3" max="3" width="16.25390625" style="73" customWidth="1"/>
    <col min="4" max="4" width="11.375" style="73" customWidth="1"/>
    <col min="5" max="5" width="10.625" style="73" customWidth="1"/>
    <col min="6" max="6" width="11.25390625" style="73" customWidth="1"/>
    <col min="7" max="7" width="10.625" style="73" customWidth="1"/>
    <col min="8" max="8" width="10.00390625" style="73" customWidth="1"/>
    <col min="9" max="9" width="10.875" style="73" customWidth="1"/>
    <col min="10" max="10" width="9.125" style="40" customWidth="1"/>
    <col min="11" max="11" width="10.75390625" style="40" customWidth="1"/>
    <col min="12" max="12" width="10.375" style="40" customWidth="1"/>
    <col min="13" max="13" width="9.125" style="40" customWidth="1"/>
    <col min="14" max="14" width="10.125" style="40" customWidth="1"/>
    <col min="17" max="17" width="10.375" style="0" customWidth="1"/>
    <col min="20" max="21" width="10.125" style="0" customWidth="1"/>
    <col min="23" max="23" width="11.25390625" style="0" customWidth="1"/>
    <col min="25" max="25" width="9.125" style="40" customWidth="1"/>
    <col min="26" max="26" width="11.00390625" style="40" customWidth="1"/>
    <col min="27" max="27" width="10.375" style="40" customWidth="1"/>
  </cols>
  <sheetData>
    <row r="1" spans="1:27" ht="17.25" customHeight="1">
      <c r="A1" s="35"/>
      <c r="B1" s="174" t="s">
        <v>52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</row>
    <row r="2" spans="1:27" ht="12.75">
      <c r="A2" s="188" t="s">
        <v>53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</row>
    <row r="3" spans="1:27" ht="12.75">
      <c r="A3" s="184" t="s">
        <v>46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</row>
    <row r="4" spans="1:27" ht="15">
      <c r="A4" s="35"/>
      <c r="B4" s="35"/>
      <c r="C4" s="35"/>
      <c r="D4" s="35"/>
      <c r="E4" s="35"/>
      <c r="F4" s="35"/>
      <c r="G4" s="35"/>
      <c r="H4" s="35"/>
      <c r="I4" s="35"/>
      <c r="J4" s="38"/>
      <c r="K4" s="38"/>
      <c r="L4" s="38"/>
      <c r="M4" s="38"/>
      <c r="N4" s="38"/>
      <c r="O4" s="26"/>
      <c r="P4" s="26"/>
      <c r="Q4" s="27"/>
      <c r="R4" s="28"/>
      <c r="S4" s="26"/>
      <c r="T4" s="26"/>
      <c r="U4" s="26"/>
      <c r="V4" s="28"/>
      <c r="W4" s="25"/>
      <c r="X4" s="25"/>
      <c r="Y4" s="38"/>
      <c r="Z4" s="38"/>
      <c r="AA4" s="38"/>
    </row>
    <row r="5" spans="1:27" ht="13.5" thickBot="1">
      <c r="A5" s="35"/>
      <c r="B5" s="36"/>
      <c r="C5" s="37"/>
      <c r="D5" s="37"/>
      <c r="E5" s="37"/>
      <c r="F5" s="37"/>
      <c r="G5" s="37"/>
      <c r="H5" s="37"/>
      <c r="I5" s="37"/>
      <c r="J5" s="39"/>
      <c r="K5" s="39"/>
      <c r="L5" s="39"/>
      <c r="M5" s="39"/>
      <c r="N5" s="39"/>
      <c r="O5" s="29"/>
      <c r="P5" s="29"/>
      <c r="Q5" s="29"/>
      <c r="R5" s="29"/>
      <c r="S5" s="29"/>
      <c r="T5" s="29"/>
      <c r="U5" s="29"/>
      <c r="V5" s="29"/>
      <c r="W5" s="29"/>
      <c r="X5" s="29"/>
      <c r="Y5" s="39"/>
      <c r="Z5" s="39"/>
      <c r="AA5" s="39"/>
    </row>
    <row r="6" spans="2:27" ht="23.25" customHeight="1" thickBot="1">
      <c r="B6" s="185" t="s">
        <v>0</v>
      </c>
      <c r="C6" s="158" t="s">
        <v>1</v>
      </c>
      <c r="D6" s="168" t="s">
        <v>42</v>
      </c>
      <c r="E6" s="169"/>
      <c r="F6" s="170"/>
      <c r="G6" s="168" t="s">
        <v>45</v>
      </c>
      <c r="H6" s="169"/>
      <c r="I6" s="170"/>
      <c r="J6" s="180" t="s">
        <v>8</v>
      </c>
      <c r="K6" s="181"/>
      <c r="L6" s="181"/>
      <c r="M6" s="181"/>
      <c r="N6" s="181"/>
      <c r="O6" s="182"/>
      <c r="P6" s="175" t="s">
        <v>44</v>
      </c>
      <c r="Q6" s="164"/>
      <c r="R6" s="165"/>
      <c r="S6" s="175" t="s">
        <v>41</v>
      </c>
      <c r="T6" s="164"/>
      <c r="U6" s="165"/>
      <c r="V6" s="164" t="s">
        <v>40</v>
      </c>
      <c r="W6" s="164"/>
      <c r="X6" s="165"/>
      <c r="Y6" s="168" t="s">
        <v>2</v>
      </c>
      <c r="Z6" s="169"/>
      <c r="AA6" s="170"/>
    </row>
    <row r="7" spans="2:27" ht="85.5" customHeight="1">
      <c r="B7" s="186"/>
      <c r="C7" s="159"/>
      <c r="D7" s="171"/>
      <c r="E7" s="172"/>
      <c r="F7" s="173"/>
      <c r="G7" s="171"/>
      <c r="H7" s="172"/>
      <c r="I7" s="173"/>
      <c r="J7" s="161" t="s">
        <v>43</v>
      </c>
      <c r="K7" s="162"/>
      <c r="L7" s="163"/>
      <c r="M7" s="177" t="s">
        <v>3</v>
      </c>
      <c r="N7" s="178"/>
      <c r="O7" s="179"/>
      <c r="P7" s="176"/>
      <c r="Q7" s="166"/>
      <c r="R7" s="167"/>
      <c r="S7" s="176"/>
      <c r="T7" s="166"/>
      <c r="U7" s="167"/>
      <c r="V7" s="166"/>
      <c r="W7" s="166"/>
      <c r="X7" s="167"/>
      <c r="Y7" s="171"/>
      <c r="Z7" s="172"/>
      <c r="AA7" s="173"/>
    </row>
    <row r="8" spans="2:27" ht="56.25" customHeight="1" thickBot="1">
      <c r="B8" s="187"/>
      <c r="C8" s="160"/>
      <c r="D8" s="89" t="s">
        <v>48</v>
      </c>
      <c r="E8" s="75" t="s">
        <v>4</v>
      </c>
      <c r="F8" s="76" t="s">
        <v>5</v>
      </c>
      <c r="G8" s="89" t="s">
        <v>48</v>
      </c>
      <c r="H8" s="75" t="s">
        <v>4</v>
      </c>
      <c r="I8" s="76" t="s">
        <v>5</v>
      </c>
      <c r="J8" s="89" t="s">
        <v>48</v>
      </c>
      <c r="K8" s="90" t="s">
        <v>4</v>
      </c>
      <c r="L8" s="94" t="s">
        <v>5</v>
      </c>
      <c r="M8" s="89" t="s">
        <v>48</v>
      </c>
      <c r="N8" s="90" t="s">
        <v>4</v>
      </c>
      <c r="O8" s="93" t="s">
        <v>5</v>
      </c>
      <c r="P8" s="89" t="s">
        <v>48</v>
      </c>
      <c r="Q8" s="2" t="s">
        <v>4</v>
      </c>
      <c r="R8" s="3" t="s">
        <v>5</v>
      </c>
      <c r="S8" s="89" t="s">
        <v>48</v>
      </c>
      <c r="T8" s="97" t="s">
        <v>4</v>
      </c>
      <c r="U8" s="93" t="s">
        <v>5</v>
      </c>
      <c r="V8" s="89" t="s">
        <v>48</v>
      </c>
      <c r="W8" s="2" t="s">
        <v>4</v>
      </c>
      <c r="X8" s="3" t="s">
        <v>5</v>
      </c>
      <c r="Y8" s="89" t="s">
        <v>48</v>
      </c>
      <c r="Z8" s="75" t="s">
        <v>4</v>
      </c>
      <c r="AA8" s="76" t="s">
        <v>5</v>
      </c>
    </row>
    <row r="9" spans="2:27" ht="17.25" customHeight="1">
      <c r="B9" s="41" t="s">
        <v>6</v>
      </c>
      <c r="C9" s="42"/>
      <c r="D9" s="98">
        <f aca="true" t="shared" si="0" ref="D9:F10">G9+S9+P9+V9+Y9</f>
        <v>19605.2</v>
      </c>
      <c r="E9" s="99">
        <f t="shared" si="0"/>
        <v>19097</v>
      </c>
      <c r="F9" s="100">
        <f t="shared" si="0"/>
        <v>19097</v>
      </c>
      <c r="G9" s="101">
        <f>J9+M9</f>
        <v>15055</v>
      </c>
      <c r="H9" s="99">
        <f>K9+N9</f>
        <v>15055</v>
      </c>
      <c r="I9" s="100">
        <f>L9+O9</f>
        <v>15055</v>
      </c>
      <c r="J9" s="150">
        <v>15055</v>
      </c>
      <c r="K9" s="151">
        <v>15055</v>
      </c>
      <c r="L9" s="152">
        <v>15055</v>
      </c>
      <c r="M9" s="91"/>
      <c r="N9" s="92"/>
      <c r="O9" s="95"/>
      <c r="P9" s="136">
        <v>102</v>
      </c>
      <c r="Q9" s="137">
        <v>102</v>
      </c>
      <c r="R9" s="138">
        <v>102</v>
      </c>
      <c r="S9" s="4">
        <v>2666.5</v>
      </c>
      <c r="T9" s="5">
        <v>2666.5</v>
      </c>
      <c r="U9" s="6">
        <v>2666.5</v>
      </c>
      <c r="V9" s="4">
        <v>1781.7</v>
      </c>
      <c r="W9" s="5">
        <v>1273.5</v>
      </c>
      <c r="X9" s="6">
        <v>1273.5</v>
      </c>
      <c r="Y9" s="77"/>
      <c r="Z9" s="78"/>
      <c r="AA9" s="85"/>
    </row>
    <row r="10" spans="2:27" ht="17.25" customHeight="1">
      <c r="B10" s="43" t="s">
        <v>7</v>
      </c>
      <c r="C10" s="44"/>
      <c r="D10" s="102">
        <f t="shared" si="0"/>
        <v>20250.1</v>
      </c>
      <c r="E10" s="103">
        <f t="shared" si="0"/>
        <v>19300.2</v>
      </c>
      <c r="F10" s="104">
        <f t="shared" si="0"/>
        <v>19296.999999999996</v>
      </c>
      <c r="G10" s="105">
        <f aca="true" t="shared" si="1" ref="G10:G47">J10+M10</f>
        <v>15054.9</v>
      </c>
      <c r="H10" s="103">
        <f aca="true" t="shared" si="2" ref="H10:H47">K10+N10</f>
        <v>14844.4</v>
      </c>
      <c r="I10" s="104">
        <f aca="true" t="shared" si="3" ref="I10:I47">L10+O10</f>
        <v>14838.699999999999</v>
      </c>
      <c r="J10" s="134">
        <f>J12+J16+J36+J37+J29+J32</f>
        <v>15054.9</v>
      </c>
      <c r="K10" s="111">
        <f aca="true" t="shared" si="4" ref="K10:X10">K12+K16+K36+K37+K29+K32</f>
        <v>14844.4</v>
      </c>
      <c r="L10" s="112">
        <f t="shared" si="4"/>
        <v>14838.699999999999</v>
      </c>
      <c r="M10" s="113">
        <f aca="true" t="shared" si="5" ref="M10:R10">M12+M16+M36+M37+M29+M32</f>
        <v>0</v>
      </c>
      <c r="N10" s="111">
        <f t="shared" si="5"/>
        <v>0</v>
      </c>
      <c r="O10" s="114">
        <f t="shared" si="5"/>
        <v>0</v>
      </c>
      <c r="P10" s="134">
        <f t="shared" si="5"/>
        <v>102</v>
      </c>
      <c r="Q10" s="127">
        <f t="shared" si="5"/>
        <v>102</v>
      </c>
      <c r="R10" s="135">
        <f t="shared" si="5"/>
        <v>102</v>
      </c>
      <c r="S10" s="131">
        <f t="shared" si="4"/>
        <v>2666.5</v>
      </c>
      <c r="T10" s="127">
        <f t="shared" si="4"/>
        <v>2666.5</v>
      </c>
      <c r="U10" s="147">
        <f t="shared" si="4"/>
        <v>2666.5</v>
      </c>
      <c r="V10" s="131">
        <f t="shared" si="4"/>
        <v>2000.6</v>
      </c>
      <c r="W10" s="111">
        <f t="shared" si="4"/>
        <v>1261.1999999999998</v>
      </c>
      <c r="X10" s="114">
        <f t="shared" si="4"/>
        <v>1263.6999999999998</v>
      </c>
      <c r="Y10" s="131">
        <f>Y12+Y16+Y36+Y37+Y29+Y32</f>
        <v>426.09999999999997</v>
      </c>
      <c r="Z10" s="111">
        <f>Z12+Z16+Z36+Z37+Z29+Z32</f>
        <v>426.09999999999997</v>
      </c>
      <c r="AA10" s="114">
        <f>AA12+AA16+AA36+AA37+AA29+AA32</f>
        <v>426.09999999999997</v>
      </c>
    </row>
    <row r="11" spans="2:27" ht="14.25">
      <c r="B11" s="43" t="s">
        <v>8</v>
      </c>
      <c r="C11" s="44"/>
      <c r="D11" s="102"/>
      <c r="E11" s="103"/>
      <c r="F11" s="104"/>
      <c r="G11" s="105"/>
      <c r="H11" s="103"/>
      <c r="I11" s="104"/>
      <c r="J11" s="84"/>
      <c r="K11" s="45"/>
      <c r="L11" s="80"/>
      <c r="M11" s="79"/>
      <c r="N11" s="45"/>
      <c r="O11" s="9"/>
      <c r="P11" s="88"/>
      <c r="Q11" s="7"/>
      <c r="R11" s="87"/>
      <c r="S11" s="8"/>
      <c r="T11" s="7"/>
      <c r="U11" s="9"/>
      <c r="V11" s="8"/>
      <c r="W11" s="7"/>
      <c r="X11" s="9"/>
      <c r="Y11" s="79"/>
      <c r="Z11" s="45"/>
      <c r="AA11" s="86"/>
    </row>
    <row r="12" spans="2:27" ht="30">
      <c r="B12" s="46" t="s">
        <v>9</v>
      </c>
      <c r="C12" s="47">
        <v>210</v>
      </c>
      <c r="D12" s="102">
        <f>G12+S12+P12+V12+Y12</f>
        <v>13903</v>
      </c>
      <c r="E12" s="103">
        <f>H12+T12+Q12+W12+Z12</f>
        <v>13318.699999999999</v>
      </c>
      <c r="F12" s="104">
        <f>I12+U12+R12+X12+AA12</f>
        <v>13317.199999999999</v>
      </c>
      <c r="G12" s="105">
        <f t="shared" si="1"/>
        <v>13212</v>
      </c>
      <c r="H12" s="103">
        <f t="shared" si="2"/>
        <v>13010.8</v>
      </c>
      <c r="I12" s="104">
        <f t="shared" si="3"/>
        <v>13009.3</v>
      </c>
      <c r="J12" s="110">
        <f>J13+J14+J15</f>
        <v>13212</v>
      </c>
      <c r="K12" s="111">
        <f aca="true" t="shared" si="6" ref="K12:X12">K13+K14+K15</f>
        <v>13010.8</v>
      </c>
      <c r="L12" s="112">
        <f t="shared" si="6"/>
        <v>13009.3</v>
      </c>
      <c r="M12" s="113">
        <f aca="true" t="shared" si="7" ref="M12:R12">M13+M14+M15</f>
        <v>0</v>
      </c>
      <c r="N12" s="111">
        <f t="shared" si="7"/>
        <v>0</v>
      </c>
      <c r="O12" s="114">
        <f t="shared" si="7"/>
        <v>0</v>
      </c>
      <c r="P12" s="110">
        <f t="shared" si="7"/>
        <v>0</v>
      </c>
      <c r="Q12" s="111">
        <f t="shared" si="7"/>
        <v>0</v>
      </c>
      <c r="R12" s="112">
        <f t="shared" si="7"/>
        <v>0</v>
      </c>
      <c r="S12" s="131">
        <f t="shared" si="6"/>
        <v>0</v>
      </c>
      <c r="T12" s="111">
        <f t="shared" si="6"/>
        <v>0</v>
      </c>
      <c r="U12" s="114">
        <f t="shared" si="6"/>
        <v>0</v>
      </c>
      <c r="V12" s="131">
        <f t="shared" si="6"/>
        <v>491</v>
      </c>
      <c r="W12" s="111">
        <f t="shared" si="6"/>
        <v>107.89999999999999</v>
      </c>
      <c r="X12" s="114">
        <f t="shared" si="6"/>
        <v>107.89999999999999</v>
      </c>
      <c r="Y12" s="131">
        <f>Y13+Y14+Y15</f>
        <v>200</v>
      </c>
      <c r="Z12" s="127">
        <f>Z13+Z14+Z15</f>
        <v>200</v>
      </c>
      <c r="AA12" s="147">
        <f>AA13+AA14+AA15</f>
        <v>200</v>
      </c>
    </row>
    <row r="13" spans="2:27" ht="14.25">
      <c r="B13" s="43" t="s">
        <v>10</v>
      </c>
      <c r="C13" s="44">
        <v>211</v>
      </c>
      <c r="D13" s="102">
        <f aca="true" t="shared" si="8" ref="D13:D47">G13+S13+P13+V13+Y13</f>
        <v>11299.3</v>
      </c>
      <c r="E13" s="153">
        <f aca="true" t="shared" si="9" ref="E13:E47">H13+T13+Q13+W13+Z13</f>
        <v>10853.699999999999</v>
      </c>
      <c r="F13" s="104">
        <f aca="true" t="shared" si="10" ref="F13:F47">I13+U13+R13+X13+AA13</f>
        <v>10853.699999999999</v>
      </c>
      <c r="G13" s="105">
        <f t="shared" si="1"/>
        <v>10725.3</v>
      </c>
      <c r="H13" s="103">
        <f t="shared" si="2"/>
        <v>10569.4</v>
      </c>
      <c r="I13" s="104">
        <f t="shared" si="3"/>
        <v>10569.4</v>
      </c>
      <c r="J13" s="84">
        <v>10725.3</v>
      </c>
      <c r="K13" s="146">
        <v>10569.4</v>
      </c>
      <c r="L13" s="80">
        <v>10569.4</v>
      </c>
      <c r="M13" s="79"/>
      <c r="N13" s="45"/>
      <c r="O13" s="9"/>
      <c r="P13" s="88"/>
      <c r="Q13" s="7"/>
      <c r="R13" s="87"/>
      <c r="S13" s="128">
        <v>0</v>
      </c>
      <c r="T13" s="120">
        <v>0</v>
      </c>
      <c r="U13" s="121">
        <v>0</v>
      </c>
      <c r="V13" s="128">
        <v>374</v>
      </c>
      <c r="W13" s="120">
        <v>84.3</v>
      </c>
      <c r="X13" s="9">
        <v>84.3</v>
      </c>
      <c r="Y13" s="143">
        <v>200</v>
      </c>
      <c r="Z13" s="146">
        <v>200</v>
      </c>
      <c r="AA13" s="145">
        <v>200</v>
      </c>
    </row>
    <row r="14" spans="2:27" ht="14.25">
      <c r="B14" s="43" t="s">
        <v>11</v>
      </c>
      <c r="C14" s="44">
        <v>212</v>
      </c>
      <c r="D14" s="102">
        <f t="shared" si="8"/>
        <v>9.5</v>
      </c>
      <c r="E14" s="103">
        <f t="shared" si="9"/>
        <v>5.8</v>
      </c>
      <c r="F14" s="104">
        <f t="shared" si="10"/>
        <v>5.8</v>
      </c>
      <c r="G14" s="105">
        <f t="shared" si="1"/>
        <v>2.5</v>
      </c>
      <c r="H14" s="103">
        <f t="shared" si="2"/>
        <v>0</v>
      </c>
      <c r="I14" s="104">
        <f t="shared" si="3"/>
        <v>0</v>
      </c>
      <c r="J14" s="84">
        <v>2.5</v>
      </c>
      <c r="K14" s="45"/>
      <c r="L14" s="80"/>
      <c r="M14" s="79"/>
      <c r="N14" s="45"/>
      <c r="O14" s="9"/>
      <c r="P14" s="88"/>
      <c r="Q14" s="7"/>
      <c r="R14" s="87"/>
      <c r="S14" s="8"/>
      <c r="T14" s="7"/>
      <c r="U14" s="9"/>
      <c r="V14" s="128">
        <v>7</v>
      </c>
      <c r="W14" s="7">
        <v>5.8</v>
      </c>
      <c r="X14" s="9">
        <v>5.8</v>
      </c>
      <c r="Y14" s="79"/>
      <c r="Z14" s="45"/>
      <c r="AA14" s="86"/>
    </row>
    <row r="15" spans="2:27" ht="14.25">
      <c r="B15" s="43" t="s">
        <v>12</v>
      </c>
      <c r="C15" s="44">
        <v>213</v>
      </c>
      <c r="D15" s="102">
        <f t="shared" si="8"/>
        <v>2594.2</v>
      </c>
      <c r="E15" s="103">
        <f t="shared" si="9"/>
        <v>2459.2000000000003</v>
      </c>
      <c r="F15" s="104">
        <f t="shared" si="10"/>
        <v>2457.7000000000003</v>
      </c>
      <c r="G15" s="105">
        <f t="shared" si="1"/>
        <v>2484.2</v>
      </c>
      <c r="H15" s="103">
        <f t="shared" si="2"/>
        <v>2441.4</v>
      </c>
      <c r="I15" s="104">
        <f t="shared" si="3"/>
        <v>2439.9</v>
      </c>
      <c r="J15" s="84">
        <v>2484.2</v>
      </c>
      <c r="K15" s="45">
        <v>2441.4</v>
      </c>
      <c r="L15" s="80">
        <v>2439.9</v>
      </c>
      <c r="M15" s="79"/>
      <c r="N15" s="45"/>
      <c r="O15" s="9"/>
      <c r="P15" s="88"/>
      <c r="Q15" s="7"/>
      <c r="R15" s="87"/>
      <c r="S15" s="128">
        <v>0</v>
      </c>
      <c r="T15" s="7">
        <v>0</v>
      </c>
      <c r="U15" s="9">
        <v>0</v>
      </c>
      <c r="V15" s="128">
        <v>110</v>
      </c>
      <c r="W15" s="120">
        <v>17.8</v>
      </c>
      <c r="X15" s="121">
        <v>17.8</v>
      </c>
      <c r="Y15" s="79"/>
      <c r="Z15" s="45"/>
      <c r="AA15" s="86"/>
    </row>
    <row r="16" spans="2:27" ht="15">
      <c r="B16" s="46" t="s">
        <v>13</v>
      </c>
      <c r="C16" s="47">
        <v>220</v>
      </c>
      <c r="D16" s="102">
        <f t="shared" si="8"/>
        <v>2731.3</v>
      </c>
      <c r="E16" s="103">
        <f t="shared" si="9"/>
        <v>2428.2000000000003</v>
      </c>
      <c r="F16" s="104">
        <f t="shared" si="10"/>
        <v>2426.5</v>
      </c>
      <c r="G16" s="105">
        <f t="shared" si="1"/>
        <v>1043.3</v>
      </c>
      <c r="H16" s="103">
        <f t="shared" si="2"/>
        <v>1037</v>
      </c>
      <c r="I16" s="104">
        <f t="shared" si="3"/>
        <v>1032.8</v>
      </c>
      <c r="J16" s="115">
        <f>J18+J19+J20+J21+J22+J26</f>
        <v>1043.3</v>
      </c>
      <c r="K16" s="116">
        <f aca="true" t="shared" si="11" ref="K16:X16">K18+K19+K20+K21+K22+K26</f>
        <v>1037</v>
      </c>
      <c r="L16" s="117">
        <f t="shared" si="11"/>
        <v>1032.8</v>
      </c>
      <c r="M16" s="118">
        <f aca="true" t="shared" si="12" ref="M16:R16">M18+M19+M20+M21+M22+M26</f>
        <v>0</v>
      </c>
      <c r="N16" s="116">
        <f t="shared" si="12"/>
        <v>0</v>
      </c>
      <c r="O16" s="119">
        <f t="shared" si="12"/>
        <v>0</v>
      </c>
      <c r="P16" s="154">
        <f t="shared" si="12"/>
        <v>102</v>
      </c>
      <c r="Q16" s="126">
        <f t="shared" si="12"/>
        <v>102</v>
      </c>
      <c r="R16" s="156">
        <f t="shared" si="12"/>
        <v>102</v>
      </c>
      <c r="S16" s="123">
        <f t="shared" si="11"/>
        <v>288.5</v>
      </c>
      <c r="T16" s="116">
        <f t="shared" si="11"/>
        <v>288.5</v>
      </c>
      <c r="U16" s="119">
        <f t="shared" si="11"/>
        <v>288.5</v>
      </c>
      <c r="V16" s="118">
        <f t="shared" si="11"/>
        <v>1183.7</v>
      </c>
      <c r="W16" s="116">
        <f t="shared" si="11"/>
        <v>886.9</v>
      </c>
      <c r="X16" s="155">
        <f t="shared" si="11"/>
        <v>889.4</v>
      </c>
      <c r="Y16" s="118">
        <f>Y18+Y19+Y20+Y21+Y22+Y26</f>
        <v>113.79999999999998</v>
      </c>
      <c r="Z16" s="116">
        <f>Z18+Z19+Z20+Z21+Z22+Z26</f>
        <v>113.79999999999998</v>
      </c>
      <c r="AA16" s="155">
        <f>AA18+AA19+AA20+AA21+AA22+AA26</f>
        <v>113.79999999999998</v>
      </c>
    </row>
    <row r="17" spans="2:27" ht="14.25">
      <c r="B17" s="43" t="s">
        <v>14</v>
      </c>
      <c r="C17" s="44"/>
      <c r="D17" s="102">
        <f t="shared" si="8"/>
        <v>0</v>
      </c>
      <c r="E17" s="103">
        <f t="shared" si="9"/>
        <v>0</v>
      </c>
      <c r="F17" s="104">
        <f t="shared" si="10"/>
        <v>0</v>
      </c>
      <c r="G17" s="105"/>
      <c r="H17" s="103"/>
      <c r="I17" s="104"/>
      <c r="J17" s="51"/>
      <c r="K17" s="49"/>
      <c r="L17" s="81"/>
      <c r="M17" s="48"/>
      <c r="N17" s="49"/>
      <c r="O17" s="13"/>
      <c r="P17" s="11"/>
      <c r="Q17" s="10"/>
      <c r="R17" s="14"/>
      <c r="S17" s="12"/>
      <c r="T17" s="10"/>
      <c r="U17" s="13"/>
      <c r="V17" s="12"/>
      <c r="W17" s="10"/>
      <c r="X17" s="13"/>
      <c r="Y17" s="48"/>
      <c r="Z17" s="49"/>
      <c r="AA17" s="50"/>
    </row>
    <row r="18" spans="2:27" ht="14.25">
      <c r="B18" s="43" t="s">
        <v>15</v>
      </c>
      <c r="C18" s="44">
        <v>221</v>
      </c>
      <c r="D18" s="102">
        <f t="shared" si="8"/>
        <v>127.6</v>
      </c>
      <c r="E18" s="103">
        <f t="shared" si="9"/>
        <v>127.89999999999999</v>
      </c>
      <c r="F18" s="104">
        <f t="shared" si="10"/>
        <v>122.39999999999999</v>
      </c>
      <c r="G18" s="105">
        <f t="shared" si="1"/>
        <v>80.8</v>
      </c>
      <c r="H18" s="103">
        <f t="shared" si="2"/>
        <v>81.1</v>
      </c>
      <c r="I18" s="104">
        <f t="shared" si="3"/>
        <v>75.6</v>
      </c>
      <c r="J18" s="51">
        <v>80.8</v>
      </c>
      <c r="K18" s="49">
        <v>81.1</v>
      </c>
      <c r="L18" s="142">
        <v>75.6</v>
      </c>
      <c r="M18" s="48"/>
      <c r="N18" s="49"/>
      <c r="O18" s="13"/>
      <c r="P18" s="11"/>
      <c r="Q18" s="10"/>
      <c r="R18" s="14"/>
      <c r="S18" s="129">
        <v>46.8</v>
      </c>
      <c r="T18" s="10">
        <v>46.8</v>
      </c>
      <c r="U18" s="13">
        <v>46.8</v>
      </c>
      <c r="V18" s="12"/>
      <c r="W18" s="10"/>
      <c r="X18" s="13"/>
      <c r="Y18" s="48"/>
      <c r="Z18" s="49"/>
      <c r="AA18" s="50"/>
    </row>
    <row r="19" spans="2:27" ht="14.25">
      <c r="B19" s="43" t="s">
        <v>16</v>
      </c>
      <c r="C19" s="44">
        <v>222</v>
      </c>
      <c r="D19" s="102">
        <f t="shared" si="8"/>
        <v>83.8</v>
      </c>
      <c r="E19" s="103">
        <f t="shared" si="9"/>
        <v>83.8</v>
      </c>
      <c r="F19" s="104">
        <f t="shared" si="10"/>
        <v>83.8</v>
      </c>
      <c r="G19" s="105">
        <f t="shared" si="1"/>
        <v>0</v>
      </c>
      <c r="H19" s="103">
        <f t="shared" si="2"/>
        <v>0</v>
      </c>
      <c r="I19" s="104">
        <f t="shared" si="3"/>
        <v>0</v>
      </c>
      <c r="J19" s="51"/>
      <c r="K19" s="49">
        <v>0</v>
      </c>
      <c r="L19" s="81">
        <v>0</v>
      </c>
      <c r="M19" s="48"/>
      <c r="N19" s="49"/>
      <c r="O19" s="13"/>
      <c r="P19" s="11"/>
      <c r="Q19" s="10"/>
      <c r="R19" s="14"/>
      <c r="S19" s="12"/>
      <c r="T19" s="10"/>
      <c r="U19" s="13"/>
      <c r="V19" s="129"/>
      <c r="W19" s="10"/>
      <c r="X19" s="13"/>
      <c r="Y19" s="124">
        <v>83.8</v>
      </c>
      <c r="Z19" s="49">
        <v>83.8</v>
      </c>
      <c r="AA19" s="50">
        <v>83.8</v>
      </c>
    </row>
    <row r="20" spans="2:27" ht="14.25">
      <c r="B20" s="43" t="s">
        <v>17</v>
      </c>
      <c r="C20" s="44">
        <v>223</v>
      </c>
      <c r="D20" s="102">
        <f t="shared" si="8"/>
        <v>379.6</v>
      </c>
      <c r="E20" s="103">
        <f t="shared" si="9"/>
        <v>335.7</v>
      </c>
      <c r="F20" s="104">
        <f t="shared" si="10"/>
        <v>339.5</v>
      </c>
      <c r="G20" s="105">
        <f t="shared" si="1"/>
        <v>169.1</v>
      </c>
      <c r="H20" s="103">
        <f t="shared" si="2"/>
        <v>165.9</v>
      </c>
      <c r="I20" s="104">
        <f t="shared" si="3"/>
        <v>167.2</v>
      </c>
      <c r="J20" s="51">
        <v>169.1</v>
      </c>
      <c r="K20" s="49">
        <v>165.9</v>
      </c>
      <c r="L20" s="81">
        <v>167.2</v>
      </c>
      <c r="M20" s="96"/>
      <c r="N20" s="52"/>
      <c r="O20" s="16"/>
      <c r="P20" s="17"/>
      <c r="Q20" s="15"/>
      <c r="R20" s="19"/>
      <c r="S20" s="18">
        <v>101.5</v>
      </c>
      <c r="T20" s="15">
        <v>101.5</v>
      </c>
      <c r="U20" s="16">
        <v>101.5</v>
      </c>
      <c r="V20" s="130">
        <v>109</v>
      </c>
      <c r="W20" s="15">
        <v>68.3</v>
      </c>
      <c r="X20" s="139">
        <v>70.8</v>
      </c>
      <c r="Y20" s="48"/>
      <c r="Z20" s="52"/>
      <c r="AA20" s="53"/>
    </row>
    <row r="21" spans="2:27" ht="28.5">
      <c r="B21" s="43" t="s">
        <v>18</v>
      </c>
      <c r="C21" s="44">
        <v>224</v>
      </c>
      <c r="D21" s="102">
        <f t="shared" si="8"/>
        <v>6.6</v>
      </c>
      <c r="E21" s="103">
        <f t="shared" si="9"/>
        <v>6.6</v>
      </c>
      <c r="F21" s="104">
        <f t="shared" si="10"/>
        <v>6.6</v>
      </c>
      <c r="G21" s="105">
        <f t="shared" si="1"/>
        <v>0</v>
      </c>
      <c r="H21" s="103">
        <f t="shared" si="2"/>
        <v>0</v>
      </c>
      <c r="I21" s="104">
        <f t="shared" si="3"/>
        <v>0</v>
      </c>
      <c r="J21" s="51"/>
      <c r="K21" s="49"/>
      <c r="L21" s="81"/>
      <c r="M21" s="96"/>
      <c r="N21" s="52"/>
      <c r="O21" s="16"/>
      <c r="P21" s="17"/>
      <c r="Q21" s="15"/>
      <c r="R21" s="19"/>
      <c r="S21" s="18"/>
      <c r="T21" s="15"/>
      <c r="U21" s="16"/>
      <c r="V21" s="18">
        <v>5</v>
      </c>
      <c r="W21" s="15">
        <v>5</v>
      </c>
      <c r="X21" s="16">
        <v>5</v>
      </c>
      <c r="Y21" s="48">
        <v>1.6</v>
      </c>
      <c r="Z21" s="52">
        <v>1.6</v>
      </c>
      <c r="AA21" s="53">
        <v>1.6</v>
      </c>
    </row>
    <row r="22" spans="2:27" ht="14.25">
      <c r="B22" s="43" t="s">
        <v>19</v>
      </c>
      <c r="C22" s="44">
        <v>225</v>
      </c>
      <c r="D22" s="102">
        <f t="shared" si="8"/>
        <v>255.6</v>
      </c>
      <c r="E22" s="103">
        <f t="shared" si="9"/>
        <v>158.8</v>
      </c>
      <c r="F22" s="104">
        <f t="shared" si="10"/>
        <v>158.8</v>
      </c>
      <c r="G22" s="105">
        <f t="shared" si="1"/>
        <v>86.7</v>
      </c>
      <c r="H22" s="103">
        <f t="shared" si="2"/>
        <v>85.5</v>
      </c>
      <c r="I22" s="104">
        <f t="shared" si="3"/>
        <v>85.5</v>
      </c>
      <c r="J22" s="51">
        <v>86.7</v>
      </c>
      <c r="K22" s="141">
        <v>85.5</v>
      </c>
      <c r="L22" s="81">
        <v>85.5</v>
      </c>
      <c r="M22" s="48"/>
      <c r="N22" s="49"/>
      <c r="O22" s="13"/>
      <c r="P22" s="11"/>
      <c r="Q22" s="10"/>
      <c r="R22" s="14"/>
      <c r="S22" s="12">
        <v>10.8</v>
      </c>
      <c r="T22" s="10">
        <v>10.8</v>
      </c>
      <c r="U22" s="13">
        <v>10.8</v>
      </c>
      <c r="V22" s="12">
        <v>129.7</v>
      </c>
      <c r="W22" s="10">
        <v>34.1</v>
      </c>
      <c r="X22" s="13">
        <v>34.1</v>
      </c>
      <c r="Y22" s="48">
        <v>28.4</v>
      </c>
      <c r="Z22" s="49">
        <v>28.4</v>
      </c>
      <c r="AA22" s="50">
        <v>28.4</v>
      </c>
    </row>
    <row r="23" spans="2:27" ht="14.25">
      <c r="B23" s="54" t="s">
        <v>8</v>
      </c>
      <c r="C23" s="44"/>
      <c r="D23" s="102">
        <f t="shared" si="8"/>
        <v>0</v>
      </c>
      <c r="E23" s="103">
        <f t="shared" si="9"/>
        <v>0</v>
      </c>
      <c r="F23" s="104">
        <f t="shared" si="10"/>
        <v>0</v>
      </c>
      <c r="G23" s="105">
        <f t="shared" si="1"/>
        <v>0</v>
      </c>
      <c r="H23" s="103">
        <f t="shared" si="2"/>
        <v>0</v>
      </c>
      <c r="I23" s="104">
        <f t="shared" si="3"/>
        <v>0</v>
      </c>
      <c r="J23" s="51"/>
      <c r="K23" s="49"/>
      <c r="L23" s="81"/>
      <c r="M23" s="48"/>
      <c r="N23" s="49"/>
      <c r="O23" s="13"/>
      <c r="P23" s="11"/>
      <c r="Q23" s="10"/>
      <c r="R23" s="14"/>
      <c r="S23" s="12"/>
      <c r="T23" s="10"/>
      <c r="U23" s="13"/>
      <c r="V23" s="12"/>
      <c r="W23" s="10"/>
      <c r="X23" s="13"/>
      <c r="Y23" s="48"/>
      <c r="Z23" s="49"/>
      <c r="AA23" s="50"/>
    </row>
    <row r="24" spans="2:27" ht="14.25">
      <c r="B24" s="43" t="s">
        <v>20</v>
      </c>
      <c r="C24" s="44"/>
      <c r="D24" s="102">
        <f t="shared" si="8"/>
        <v>11.100000000000001</v>
      </c>
      <c r="E24" s="103">
        <f t="shared" si="9"/>
        <v>11.100000000000001</v>
      </c>
      <c r="F24" s="104">
        <f t="shared" si="10"/>
        <v>11.100000000000001</v>
      </c>
      <c r="G24" s="105">
        <f t="shared" si="1"/>
        <v>4.4</v>
      </c>
      <c r="H24" s="103">
        <f t="shared" si="2"/>
        <v>4.4</v>
      </c>
      <c r="I24" s="104">
        <f t="shared" si="3"/>
        <v>4.4</v>
      </c>
      <c r="J24" s="51">
        <v>4.4</v>
      </c>
      <c r="K24" s="49">
        <v>4.4</v>
      </c>
      <c r="L24" s="81">
        <v>4.4</v>
      </c>
      <c r="M24" s="48"/>
      <c r="N24" s="49"/>
      <c r="O24" s="13"/>
      <c r="P24" s="11"/>
      <c r="Q24" s="10"/>
      <c r="R24" s="14"/>
      <c r="S24" s="12">
        <v>1.7</v>
      </c>
      <c r="T24" s="10">
        <v>1.7</v>
      </c>
      <c r="U24" s="13">
        <v>1.7</v>
      </c>
      <c r="V24" s="129">
        <v>5</v>
      </c>
      <c r="W24" s="125">
        <v>5</v>
      </c>
      <c r="X24" s="157">
        <v>5</v>
      </c>
      <c r="Y24" s="48"/>
      <c r="Z24" s="49"/>
      <c r="AA24" s="50"/>
    </row>
    <row r="25" spans="2:27" ht="14.25">
      <c r="B25" s="43" t="s">
        <v>47</v>
      </c>
      <c r="C25" s="44"/>
      <c r="D25" s="102">
        <f>G25+S25+P25+V25+Y25</f>
        <v>0</v>
      </c>
      <c r="E25" s="103">
        <f>H25+T25+Q25+W25+Z25</f>
        <v>0</v>
      </c>
      <c r="F25" s="104">
        <f>I25+U25+R25+X25+AA25</f>
        <v>0</v>
      </c>
      <c r="G25" s="105">
        <f>J25+M25</f>
        <v>0</v>
      </c>
      <c r="H25" s="103">
        <f>K25+N25</f>
        <v>0</v>
      </c>
      <c r="I25" s="104">
        <f>L25+O25</f>
        <v>0</v>
      </c>
      <c r="J25" s="51"/>
      <c r="K25" s="49"/>
      <c r="L25" s="81"/>
      <c r="M25" s="48"/>
      <c r="N25" s="49"/>
      <c r="O25" s="13"/>
      <c r="P25" s="11"/>
      <c r="Q25" s="10"/>
      <c r="R25" s="14"/>
      <c r="S25" s="12"/>
      <c r="T25" s="10"/>
      <c r="U25" s="13"/>
      <c r="V25" s="12"/>
      <c r="W25" s="10"/>
      <c r="X25" s="13"/>
      <c r="Y25" s="48"/>
      <c r="Z25" s="49"/>
      <c r="AA25" s="50"/>
    </row>
    <row r="26" spans="2:27" ht="14.25">
      <c r="B26" s="43" t="s">
        <v>21</v>
      </c>
      <c r="C26" s="44">
        <v>226</v>
      </c>
      <c r="D26" s="102">
        <f t="shared" si="8"/>
        <v>1878.1</v>
      </c>
      <c r="E26" s="103">
        <f t="shared" si="9"/>
        <v>1715.4</v>
      </c>
      <c r="F26" s="104">
        <f t="shared" si="10"/>
        <v>1715.4</v>
      </c>
      <c r="G26" s="105">
        <f t="shared" si="1"/>
        <v>706.7</v>
      </c>
      <c r="H26" s="103">
        <f t="shared" si="2"/>
        <v>704.5</v>
      </c>
      <c r="I26" s="104">
        <f t="shared" si="3"/>
        <v>704.5</v>
      </c>
      <c r="J26" s="51">
        <v>706.7</v>
      </c>
      <c r="K26" s="49">
        <v>704.5</v>
      </c>
      <c r="L26" s="81">
        <v>704.5</v>
      </c>
      <c r="M26" s="48"/>
      <c r="N26" s="49"/>
      <c r="O26" s="13"/>
      <c r="P26" s="133">
        <v>102</v>
      </c>
      <c r="Q26" s="125">
        <v>102</v>
      </c>
      <c r="R26" s="132">
        <v>102</v>
      </c>
      <c r="S26" s="129">
        <v>129.4</v>
      </c>
      <c r="T26" s="10">
        <v>129.4</v>
      </c>
      <c r="U26" s="13">
        <v>129.4</v>
      </c>
      <c r="V26" s="129">
        <v>940</v>
      </c>
      <c r="W26" s="125">
        <v>779.5</v>
      </c>
      <c r="X26" s="13">
        <v>779.5</v>
      </c>
      <c r="Y26" s="48"/>
      <c r="Z26" s="49"/>
      <c r="AA26" s="50"/>
    </row>
    <row r="27" spans="2:27" ht="14.25">
      <c r="B27" s="54" t="s">
        <v>8</v>
      </c>
      <c r="C27" s="44"/>
      <c r="D27" s="102">
        <f t="shared" si="8"/>
        <v>0</v>
      </c>
      <c r="E27" s="103">
        <f t="shared" si="9"/>
        <v>0</v>
      </c>
      <c r="F27" s="104">
        <f t="shared" si="10"/>
        <v>0</v>
      </c>
      <c r="G27" s="105"/>
      <c r="H27" s="103"/>
      <c r="I27" s="104"/>
      <c r="J27" s="51"/>
      <c r="K27" s="49"/>
      <c r="L27" s="81"/>
      <c r="M27" s="48"/>
      <c r="N27" s="49"/>
      <c r="O27" s="13"/>
      <c r="P27" s="11"/>
      <c r="Q27" s="10"/>
      <c r="R27" s="14"/>
      <c r="S27" s="12"/>
      <c r="T27" s="10"/>
      <c r="U27" s="13"/>
      <c r="V27" s="12"/>
      <c r="W27" s="10"/>
      <c r="X27" s="13"/>
      <c r="Y27" s="48"/>
      <c r="Z27" s="49"/>
      <c r="AA27" s="50"/>
    </row>
    <row r="28" spans="2:27" ht="90.75" customHeight="1">
      <c r="B28" s="43" t="s">
        <v>22</v>
      </c>
      <c r="C28" s="44"/>
      <c r="D28" s="102">
        <f t="shared" si="8"/>
        <v>215.6</v>
      </c>
      <c r="E28" s="103">
        <f t="shared" si="9"/>
        <v>193.4</v>
      </c>
      <c r="F28" s="104">
        <f t="shared" si="10"/>
        <v>193.4</v>
      </c>
      <c r="G28" s="105">
        <f t="shared" si="1"/>
        <v>215.6</v>
      </c>
      <c r="H28" s="103">
        <f t="shared" si="2"/>
        <v>193.4</v>
      </c>
      <c r="I28" s="104">
        <f t="shared" si="3"/>
        <v>193.4</v>
      </c>
      <c r="J28" s="51">
        <v>215.6</v>
      </c>
      <c r="K28" s="49">
        <v>193.4</v>
      </c>
      <c r="L28" s="81">
        <v>193.4</v>
      </c>
      <c r="M28" s="48"/>
      <c r="N28" s="49"/>
      <c r="O28" s="13"/>
      <c r="P28" s="11"/>
      <c r="Q28" s="10"/>
      <c r="R28" s="14"/>
      <c r="S28" s="12"/>
      <c r="T28" s="10"/>
      <c r="U28" s="13"/>
      <c r="V28" s="12"/>
      <c r="W28" s="10"/>
      <c r="X28" s="13"/>
      <c r="Y28" s="48"/>
      <c r="Z28" s="49"/>
      <c r="AA28" s="50"/>
    </row>
    <row r="29" spans="2:27" ht="30">
      <c r="B29" s="46" t="s">
        <v>23</v>
      </c>
      <c r="C29" s="47">
        <v>240</v>
      </c>
      <c r="D29" s="102">
        <f t="shared" si="8"/>
        <v>0</v>
      </c>
      <c r="E29" s="103">
        <f t="shared" si="9"/>
        <v>0</v>
      </c>
      <c r="F29" s="104">
        <f t="shared" si="10"/>
        <v>0</v>
      </c>
      <c r="G29" s="105">
        <f t="shared" si="1"/>
        <v>0</v>
      </c>
      <c r="H29" s="103">
        <f t="shared" si="2"/>
        <v>0</v>
      </c>
      <c r="I29" s="104">
        <f t="shared" si="3"/>
        <v>0</v>
      </c>
      <c r="J29" s="110">
        <f>J31</f>
        <v>0</v>
      </c>
      <c r="K29" s="111">
        <f aca="true" t="shared" si="13" ref="K29:X29">K31</f>
        <v>0</v>
      </c>
      <c r="L29" s="112">
        <f t="shared" si="13"/>
        <v>0</v>
      </c>
      <c r="M29" s="113">
        <f aca="true" t="shared" si="14" ref="M29:R29">M31</f>
        <v>0</v>
      </c>
      <c r="N29" s="111">
        <f t="shared" si="14"/>
        <v>0</v>
      </c>
      <c r="O29" s="114">
        <f t="shared" si="14"/>
        <v>0</v>
      </c>
      <c r="P29" s="110">
        <f t="shared" si="14"/>
        <v>0</v>
      </c>
      <c r="Q29" s="111">
        <f t="shared" si="14"/>
        <v>0</v>
      </c>
      <c r="R29" s="112">
        <f t="shared" si="14"/>
        <v>0</v>
      </c>
      <c r="S29" s="113">
        <f t="shared" si="13"/>
        <v>0</v>
      </c>
      <c r="T29" s="111">
        <f t="shared" si="13"/>
        <v>0</v>
      </c>
      <c r="U29" s="114">
        <f t="shared" si="13"/>
        <v>0</v>
      </c>
      <c r="V29" s="113">
        <f t="shared" si="13"/>
        <v>0</v>
      </c>
      <c r="W29" s="111">
        <f t="shared" si="13"/>
        <v>0</v>
      </c>
      <c r="X29" s="114">
        <f t="shared" si="13"/>
        <v>0</v>
      </c>
      <c r="Y29" s="113">
        <f>Y31</f>
        <v>0</v>
      </c>
      <c r="Z29" s="111">
        <f>Z31</f>
        <v>0</v>
      </c>
      <c r="AA29" s="114">
        <f>AA31</f>
        <v>0</v>
      </c>
    </row>
    <row r="30" spans="2:27" ht="14.25">
      <c r="B30" s="43" t="s">
        <v>14</v>
      </c>
      <c r="C30" s="44"/>
      <c r="D30" s="102">
        <f t="shared" si="8"/>
        <v>0</v>
      </c>
      <c r="E30" s="103">
        <f t="shared" si="9"/>
        <v>0</v>
      </c>
      <c r="F30" s="104">
        <f t="shared" si="10"/>
        <v>0</v>
      </c>
      <c r="G30" s="105">
        <f t="shared" si="1"/>
        <v>0</v>
      </c>
      <c r="H30" s="103">
        <f t="shared" si="2"/>
        <v>0</v>
      </c>
      <c r="I30" s="104">
        <f t="shared" si="3"/>
        <v>0</v>
      </c>
      <c r="J30" s="51"/>
      <c r="K30" s="49"/>
      <c r="L30" s="81"/>
      <c r="M30" s="48"/>
      <c r="N30" s="49"/>
      <c r="O30" s="13"/>
      <c r="P30" s="11"/>
      <c r="Q30" s="10"/>
      <c r="R30" s="14"/>
      <c r="S30" s="12"/>
      <c r="T30" s="10"/>
      <c r="U30" s="13"/>
      <c r="V30" s="12"/>
      <c r="W30" s="10"/>
      <c r="X30" s="13"/>
      <c r="Y30" s="48"/>
      <c r="Z30" s="49"/>
      <c r="AA30" s="50"/>
    </row>
    <row r="31" spans="2:27" ht="42.75">
      <c r="B31" s="43" t="s">
        <v>24</v>
      </c>
      <c r="C31" s="44">
        <v>241</v>
      </c>
      <c r="D31" s="102">
        <f t="shared" si="8"/>
        <v>0</v>
      </c>
      <c r="E31" s="103">
        <f t="shared" si="9"/>
        <v>0</v>
      </c>
      <c r="F31" s="104">
        <f t="shared" si="10"/>
        <v>0</v>
      </c>
      <c r="G31" s="105">
        <f t="shared" si="1"/>
        <v>0</v>
      </c>
      <c r="H31" s="103">
        <f t="shared" si="2"/>
        <v>0</v>
      </c>
      <c r="I31" s="104">
        <f t="shared" si="3"/>
        <v>0</v>
      </c>
      <c r="J31" s="51"/>
      <c r="K31" s="49"/>
      <c r="L31" s="81"/>
      <c r="M31" s="48"/>
      <c r="N31" s="49"/>
      <c r="O31" s="13"/>
      <c r="P31" s="11"/>
      <c r="Q31" s="10"/>
      <c r="R31" s="14"/>
      <c r="S31" s="12"/>
      <c r="T31" s="10"/>
      <c r="U31" s="13"/>
      <c r="V31" s="12"/>
      <c r="W31" s="10"/>
      <c r="X31" s="13"/>
      <c r="Y31" s="48"/>
      <c r="Z31" s="49"/>
      <c r="AA31" s="50"/>
    </row>
    <row r="32" spans="2:27" ht="15">
      <c r="B32" s="46" t="s">
        <v>25</v>
      </c>
      <c r="C32" s="47">
        <v>260</v>
      </c>
      <c r="D32" s="102">
        <f t="shared" si="8"/>
        <v>2375.8</v>
      </c>
      <c r="E32" s="103">
        <f t="shared" si="9"/>
        <v>2375.8</v>
      </c>
      <c r="F32" s="104">
        <f t="shared" si="10"/>
        <v>2375.8</v>
      </c>
      <c r="G32" s="105">
        <f t="shared" si="1"/>
        <v>0</v>
      </c>
      <c r="H32" s="103">
        <f t="shared" si="2"/>
        <v>0</v>
      </c>
      <c r="I32" s="104">
        <f t="shared" si="3"/>
        <v>0</v>
      </c>
      <c r="J32" s="110">
        <f>J34+J35</f>
        <v>0</v>
      </c>
      <c r="K32" s="111">
        <f aca="true" t="shared" si="15" ref="K32:X32">K34+K35</f>
        <v>0</v>
      </c>
      <c r="L32" s="112">
        <f t="shared" si="15"/>
        <v>0</v>
      </c>
      <c r="M32" s="113">
        <f aca="true" t="shared" si="16" ref="M32:R32">M34+M35</f>
        <v>0</v>
      </c>
      <c r="N32" s="111">
        <f t="shared" si="16"/>
        <v>0</v>
      </c>
      <c r="O32" s="114">
        <f t="shared" si="16"/>
        <v>0</v>
      </c>
      <c r="P32" s="110">
        <f t="shared" si="16"/>
        <v>0</v>
      </c>
      <c r="Q32" s="111">
        <f t="shared" si="16"/>
        <v>0</v>
      </c>
      <c r="R32" s="112">
        <f t="shared" si="16"/>
        <v>0</v>
      </c>
      <c r="S32" s="131">
        <f t="shared" si="15"/>
        <v>2375.8</v>
      </c>
      <c r="T32" s="111">
        <f t="shared" si="15"/>
        <v>2375.8</v>
      </c>
      <c r="U32" s="114">
        <f t="shared" si="15"/>
        <v>2375.8</v>
      </c>
      <c r="V32" s="113">
        <f t="shared" si="15"/>
        <v>0</v>
      </c>
      <c r="W32" s="111">
        <f t="shared" si="15"/>
        <v>0</v>
      </c>
      <c r="X32" s="114">
        <f t="shared" si="15"/>
        <v>0</v>
      </c>
      <c r="Y32" s="113">
        <f>Y34+Y35</f>
        <v>0</v>
      </c>
      <c r="Z32" s="111">
        <f>Z34+Z35</f>
        <v>0</v>
      </c>
      <c r="AA32" s="114">
        <f>AA34+AA35</f>
        <v>0</v>
      </c>
    </row>
    <row r="33" spans="2:27" ht="14.25">
      <c r="B33" s="43" t="s">
        <v>14</v>
      </c>
      <c r="C33" s="44"/>
      <c r="D33" s="102">
        <f t="shared" si="8"/>
        <v>0</v>
      </c>
      <c r="E33" s="103">
        <f t="shared" si="9"/>
        <v>0</v>
      </c>
      <c r="F33" s="104">
        <f t="shared" si="10"/>
        <v>0</v>
      </c>
      <c r="G33" s="105"/>
      <c r="H33" s="103"/>
      <c r="I33" s="104"/>
      <c r="J33" s="51"/>
      <c r="K33" s="49"/>
      <c r="L33" s="81"/>
      <c r="M33" s="48"/>
      <c r="N33" s="49"/>
      <c r="O33" s="13"/>
      <c r="P33" s="11"/>
      <c r="Q33" s="10"/>
      <c r="R33" s="14"/>
      <c r="S33" s="12"/>
      <c r="T33" s="10"/>
      <c r="U33" s="13"/>
      <c r="V33" s="12"/>
      <c r="W33" s="10"/>
      <c r="X33" s="13"/>
      <c r="Y33" s="48"/>
      <c r="Z33" s="49"/>
      <c r="AA33" s="50"/>
    </row>
    <row r="34" spans="2:27" ht="28.5">
      <c r="B34" s="43" t="s">
        <v>26</v>
      </c>
      <c r="C34" s="44">
        <v>262</v>
      </c>
      <c r="D34" s="102">
        <f t="shared" si="8"/>
        <v>2375.8</v>
      </c>
      <c r="E34" s="103">
        <f t="shared" si="9"/>
        <v>2375.8</v>
      </c>
      <c r="F34" s="104">
        <f t="shared" si="10"/>
        <v>2375.8</v>
      </c>
      <c r="G34" s="105">
        <f t="shared" si="1"/>
        <v>0</v>
      </c>
      <c r="H34" s="103">
        <f t="shared" si="2"/>
        <v>0</v>
      </c>
      <c r="I34" s="104">
        <f t="shared" si="3"/>
        <v>0</v>
      </c>
      <c r="J34" s="51"/>
      <c r="K34" s="49"/>
      <c r="L34" s="81"/>
      <c r="M34" s="48"/>
      <c r="N34" s="49"/>
      <c r="O34" s="13"/>
      <c r="P34" s="11"/>
      <c r="Q34" s="10"/>
      <c r="R34" s="14"/>
      <c r="S34" s="129">
        <v>2375.8</v>
      </c>
      <c r="T34" s="10">
        <v>2375.8</v>
      </c>
      <c r="U34" s="13">
        <v>2375.8</v>
      </c>
      <c r="V34" s="12"/>
      <c r="W34" s="10"/>
      <c r="X34" s="13"/>
      <c r="Y34" s="48"/>
      <c r="Z34" s="49"/>
      <c r="AA34" s="50"/>
    </row>
    <row r="35" spans="2:27" ht="42.75">
      <c r="B35" s="43" t="s">
        <v>27</v>
      </c>
      <c r="C35" s="44">
        <v>263</v>
      </c>
      <c r="D35" s="102">
        <f t="shared" si="8"/>
        <v>0</v>
      </c>
      <c r="E35" s="103">
        <f t="shared" si="9"/>
        <v>0</v>
      </c>
      <c r="F35" s="104">
        <f t="shared" si="10"/>
        <v>0</v>
      </c>
      <c r="G35" s="105">
        <f t="shared" si="1"/>
        <v>0</v>
      </c>
      <c r="H35" s="103">
        <f t="shared" si="2"/>
        <v>0</v>
      </c>
      <c r="I35" s="104">
        <f t="shared" si="3"/>
        <v>0</v>
      </c>
      <c r="J35" s="51"/>
      <c r="K35" s="49"/>
      <c r="L35" s="81"/>
      <c r="M35" s="48"/>
      <c r="N35" s="49"/>
      <c r="O35" s="13"/>
      <c r="P35" s="11"/>
      <c r="Q35" s="10"/>
      <c r="R35" s="14"/>
      <c r="S35" s="12"/>
      <c r="T35" s="10"/>
      <c r="U35" s="13"/>
      <c r="V35" s="12"/>
      <c r="W35" s="10"/>
      <c r="X35" s="13"/>
      <c r="Y35" s="48"/>
      <c r="Z35" s="49"/>
      <c r="AA35" s="50"/>
    </row>
    <row r="36" spans="2:27" ht="15">
      <c r="B36" s="46" t="s">
        <v>28</v>
      </c>
      <c r="C36" s="47">
        <v>290</v>
      </c>
      <c r="D36" s="102">
        <f t="shared" si="8"/>
        <v>85.8</v>
      </c>
      <c r="E36" s="103">
        <f t="shared" si="9"/>
        <v>75.3</v>
      </c>
      <c r="F36" s="104">
        <f t="shared" si="10"/>
        <v>75.3</v>
      </c>
      <c r="G36" s="105">
        <f t="shared" si="1"/>
        <v>7.4</v>
      </c>
      <c r="H36" s="103">
        <f t="shared" si="2"/>
        <v>4.4</v>
      </c>
      <c r="I36" s="104">
        <f t="shared" si="3"/>
        <v>4.4</v>
      </c>
      <c r="J36" s="149">
        <v>7.4</v>
      </c>
      <c r="K36" s="56">
        <v>4.4</v>
      </c>
      <c r="L36" s="82">
        <v>4.4</v>
      </c>
      <c r="M36" s="55"/>
      <c r="N36" s="56"/>
      <c r="O36" s="33"/>
      <c r="P36" s="34"/>
      <c r="Q36" s="31"/>
      <c r="R36" s="32"/>
      <c r="S36" s="30"/>
      <c r="T36" s="31"/>
      <c r="U36" s="33"/>
      <c r="V36" s="122">
        <v>65.3</v>
      </c>
      <c r="W36" s="31">
        <v>57.8</v>
      </c>
      <c r="X36" s="33">
        <v>57.8</v>
      </c>
      <c r="Y36" s="144">
        <v>13.1</v>
      </c>
      <c r="Z36" s="56">
        <v>13.1</v>
      </c>
      <c r="AA36" s="57">
        <v>13.1</v>
      </c>
    </row>
    <row r="37" spans="2:27" ht="30">
      <c r="B37" s="46" t="s">
        <v>29</v>
      </c>
      <c r="C37" s="47">
        <v>300</v>
      </c>
      <c r="D37" s="102">
        <f t="shared" si="8"/>
        <v>1154.2</v>
      </c>
      <c r="E37" s="103">
        <f t="shared" si="9"/>
        <v>1102.2</v>
      </c>
      <c r="F37" s="104">
        <f t="shared" si="10"/>
        <v>1102.2</v>
      </c>
      <c r="G37" s="105">
        <f t="shared" si="1"/>
        <v>792.1999999999999</v>
      </c>
      <c r="H37" s="103">
        <f t="shared" si="2"/>
        <v>792.1999999999999</v>
      </c>
      <c r="I37" s="104">
        <f t="shared" si="3"/>
        <v>792.1999999999999</v>
      </c>
      <c r="J37" s="154">
        <f>J39+J42+J40+J41</f>
        <v>792.1999999999999</v>
      </c>
      <c r="K37" s="116">
        <f aca="true" t="shared" si="17" ref="K37:X37">K39+K42+K40+K41</f>
        <v>792.1999999999999</v>
      </c>
      <c r="L37" s="156">
        <f t="shared" si="17"/>
        <v>792.1999999999999</v>
      </c>
      <c r="M37" s="118">
        <f aca="true" t="shared" si="18" ref="M37:R37">M39+M42+M40+M41</f>
        <v>0</v>
      </c>
      <c r="N37" s="116">
        <f t="shared" si="18"/>
        <v>0</v>
      </c>
      <c r="O37" s="119">
        <f t="shared" si="18"/>
        <v>0</v>
      </c>
      <c r="P37" s="115">
        <f t="shared" si="18"/>
        <v>0</v>
      </c>
      <c r="Q37" s="116">
        <f t="shared" si="18"/>
        <v>0</v>
      </c>
      <c r="R37" s="117">
        <f t="shared" si="18"/>
        <v>0</v>
      </c>
      <c r="S37" s="118">
        <f t="shared" si="17"/>
        <v>2.2</v>
      </c>
      <c r="T37" s="116">
        <f t="shared" si="17"/>
        <v>2.2</v>
      </c>
      <c r="U37" s="119">
        <f t="shared" si="17"/>
        <v>2.2</v>
      </c>
      <c r="V37" s="123">
        <f t="shared" si="17"/>
        <v>260.6</v>
      </c>
      <c r="W37" s="116">
        <f t="shared" si="17"/>
        <v>208.60000000000002</v>
      </c>
      <c r="X37" s="119">
        <f t="shared" si="17"/>
        <v>208.60000000000002</v>
      </c>
      <c r="Y37" s="118">
        <f>Y39+Y42+Y40+Y41</f>
        <v>99.2</v>
      </c>
      <c r="Z37" s="116">
        <f>Z39+Z42+Z40+Z41</f>
        <v>99.2</v>
      </c>
      <c r="AA37" s="119">
        <f>AA39+AA42+AA40+AA41</f>
        <v>99.2</v>
      </c>
    </row>
    <row r="38" spans="2:27" ht="14.25">
      <c r="B38" s="43" t="s">
        <v>14</v>
      </c>
      <c r="C38" s="44"/>
      <c r="D38" s="102">
        <f t="shared" si="8"/>
        <v>0</v>
      </c>
      <c r="E38" s="103">
        <f t="shared" si="9"/>
        <v>0</v>
      </c>
      <c r="F38" s="104">
        <f t="shared" si="10"/>
        <v>0</v>
      </c>
      <c r="G38" s="105">
        <f t="shared" si="1"/>
        <v>0</v>
      </c>
      <c r="H38" s="103">
        <f t="shared" si="2"/>
        <v>0</v>
      </c>
      <c r="I38" s="104">
        <f t="shared" si="3"/>
        <v>0</v>
      </c>
      <c r="J38" s="51"/>
      <c r="K38" s="49"/>
      <c r="L38" s="81"/>
      <c r="M38" s="48"/>
      <c r="N38" s="49"/>
      <c r="O38" s="13"/>
      <c r="P38" s="11"/>
      <c r="Q38" s="10"/>
      <c r="R38" s="14"/>
      <c r="S38" s="12"/>
      <c r="T38" s="10"/>
      <c r="U38" s="13"/>
      <c r="V38" s="12"/>
      <c r="W38" s="10"/>
      <c r="X38" s="13"/>
      <c r="Y38" s="48"/>
      <c r="Z38" s="49"/>
      <c r="AA38" s="50"/>
    </row>
    <row r="39" spans="2:27" ht="14.25">
      <c r="B39" s="43" t="s">
        <v>30</v>
      </c>
      <c r="C39" s="44">
        <v>310</v>
      </c>
      <c r="D39" s="102">
        <f t="shared" si="8"/>
        <v>121.5</v>
      </c>
      <c r="E39" s="103">
        <f t="shared" si="9"/>
        <v>114.6</v>
      </c>
      <c r="F39" s="104">
        <f t="shared" si="10"/>
        <v>114.6</v>
      </c>
      <c r="G39" s="105">
        <f t="shared" si="1"/>
        <v>17.3</v>
      </c>
      <c r="H39" s="103">
        <f t="shared" si="2"/>
        <v>17.3</v>
      </c>
      <c r="I39" s="104">
        <f t="shared" si="3"/>
        <v>17.3</v>
      </c>
      <c r="J39" s="51">
        <v>17.3</v>
      </c>
      <c r="K39" s="49">
        <v>17.3</v>
      </c>
      <c r="L39" s="81">
        <v>17.3</v>
      </c>
      <c r="M39" s="48"/>
      <c r="N39" s="49"/>
      <c r="O39" s="13"/>
      <c r="P39" s="11"/>
      <c r="Q39" s="10"/>
      <c r="R39" s="14"/>
      <c r="S39" s="12"/>
      <c r="T39" s="10"/>
      <c r="U39" s="13"/>
      <c r="V39" s="12">
        <v>60.2</v>
      </c>
      <c r="W39" s="10">
        <v>53.3</v>
      </c>
      <c r="X39" s="13">
        <v>53.3</v>
      </c>
      <c r="Y39" s="124">
        <v>44</v>
      </c>
      <c r="Z39" s="141">
        <v>44</v>
      </c>
      <c r="AA39" s="148">
        <v>44</v>
      </c>
    </row>
    <row r="40" spans="2:27" ht="28.5">
      <c r="B40" s="43" t="s">
        <v>31</v>
      </c>
      <c r="C40" s="44">
        <v>320</v>
      </c>
      <c r="D40" s="102">
        <f t="shared" si="8"/>
        <v>0</v>
      </c>
      <c r="E40" s="103">
        <f t="shared" si="9"/>
        <v>0</v>
      </c>
      <c r="F40" s="104">
        <f t="shared" si="10"/>
        <v>0</v>
      </c>
      <c r="G40" s="105">
        <f t="shared" si="1"/>
        <v>0</v>
      </c>
      <c r="H40" s="103">
        <f t="shared" si="2"/>
        <v>0</v>
      </c>
      <c r="I40" s="104">
        <f t="shared" si="3"/>
        <v>0</v>
      </c>
      <c r="J40" s="51"/>
      <c r="K40" s="49"/>
      <c r="L40" s="81"/>
      <c r="M40" s="48"/>
      <c r="N40" s="49"/>
      <c r="O40" s="13"/>
      <c r="P40" s="11"/>
      <c r="Q40" s="10"/>
      <c r="R40" s="14"/>
      <c r="S40" s="12"/>
      <c r="T40" s="10"/>
      <c r="U40" s="13"/>
      <c r="V40" s="12"/>
      <c r="W40" s="10"/>
      <c r="X40" s="13"/>
      <c r="Y40" s="48"/>
      <c r="Z40" s="49"/>
      <c r="AA40" s="50"/>
    </row>
    <row r="41" spans="2:27" ht="28.5">
      <c r="B41" s="43" t="s">
        <v>32</v>
      </c>
      <c r="C41" s="44">
        <v>330</v>
      </c>
      <c r="D41" s="102">
        <f t="shared" si="8"/>
        <v>0</v>
      </c>
      <c r="E41" s="103">
        <f t="shared" si="9"/>
        <v>0</v>
      </c>
      <c r="F41" s="104">
        <f t="shared" si="10"/>
        <v>0</v>
      </c>
      <c r="G41" s="105">
        <f t="shared" si="1"/>
        <v>0</v>
      </c>
      <c r="H41" s="103">
        <f t="shared" si="2"/>
        <v>0</v>
      </c>
      <c r="I41" s="104">
        <f t="shared" si="3"/>
        <v>0</v>
      </c>
      <c r="J41" s="51"/>
      <c r="K41" s="49"/>
      <c r="L41" s="81"/>
      <c r="M41" s="48"/>
      <c r="N41" s="49"/>
      <c r="O41" s="13"/>
      <c r="P41" s="11"/>
      <c r="Q41" s="10"/>
      <c r="R41" s="14"/>
      <c r="S41" s="12"/>
      <c r="T41" s="10"/>
      <c r="U41" s="13"/>
      <c r="V41" s="12"/>
      <c r="W41" s="10"/>
      <c r="X41" s="13"/>
      <c r="Y41" s="48"/>
      <c r="Z41" s="49"/>
      <c r="AA41" s="50"/>
    </row>
    <row r="42" spans="2:27" ht="28.5">
      <c r="B42" s="43" t="s">
        <v>33</v>
      </c>
      <c r="C42" s="44">
        <v>340</v>
      </c>
      <c r="D42" s="102">
        <f t="shared" si="8"/>
        <v>1032.7</v>
      </c>
      <c r="E42" s="103">
        <f t="shared" si="9"/>
        <v>987.6000000000001</v>
      </c>
      <c r="F42" s="104">
        <f t="shared" si="10"/>
        <v>987.6000000000001</v>
      </c>
      <c r="G42" s="105">
        <f t="shared" si="1"/>
        <v>774.9</v>
      </c>
      <c r="H42" s="103">
        <f t="shared" si="2"/>
        <v>774.9</v>
      </c>
      <c r="I42" s="104">
        <f t="shared" si="3"/>
        <v>774.9</v>
      </c>
      <c r="J42" s="140">
        <v>774.9</v>
      </c>
      <c r="K42" s="49">
        <v>774.9</v>
      </c>
      <c r="L42" s="142">
        <v>774.9</v>
      </c>
      <c r="M42" s="48"/>
      <c r="N42" s="49"/>
      <c r="O42" s="13"/>
      <c r="P42" s="11"/>
      <c r="Q42" s="10"/>
      <c r="R42" s="14"/>
      <c r="S42" s="129">
        <v>2.2</v>
      </c>
      <c r="T42" s="10">
        <v>2.2</v>
      </c>
      <c r="U42" s="13">
        <v>2.2</v>
      </c>
      <c r="V42" s="12">
        <v>200.4</v>
      </c>
      <c r="W42" s="125">
        <v>155.3</v>
      </c>
      <c r="X42" s="13">
        <v>155.3</v>
      </c>
      <c r="Y42" s="124">
        <v>55.2</v>
      </c>
      <c r="Z42" s="141">
        <v>55.2</v>
      </c>
      <c r="AA42" s="148">
        <v>55.2</v>
      </c>
    </row>
    <row r="43" spans="2:27" ht="14.25">
      <c r="B43" s="54" t="s">
        <v>8</v>
      </c>
      <c r="C43" s="44"/>
      <c r="D43" s="102">
        <f t="shared" si="8"/>
        <v>0</v>
      </c>
      <c r="E43" s="103">
        <f t="shared" si="9"/>
        <v>0</v>
      </c>
      <c r="F43" s="104">
        <f t="shared" si="10"/>
        <v>0</v>
      </c>
      <c r="G43" s="105"/>
      <c r="H43" s="103"/>
      <c r="I43" s="104"/>
      <c r="J43" s="51"/>
      <c r="K43" s="49"/>
      <c r="L43" s="81"/>
      <c r="M43" s="48"/>
      <c r="N43" s="49"/>
      <c r="O43" s="13"/>
      <c r="P43" s="11"/>
      <c r="Q43" s="10"/>
      <c r="R43" s="14"/>
      <c r="S43" s="12"/>
      <c r="T43" s="10"/>
      <c r="U43" s="13"/>
      <c r="V43" s="12"/>
      <c r="W43" s="10"/>
      <c r="X43" s="13"/>
      <c r="Y43" s="48"/>
      <c r="Z43" s="49"/>
      <c r="AA43" s="50"/>
    </row>
    <row r="44" spans="2:27" ht="14.25">
      <c r="B44" s="43" t="s">
        <v>34</v>
      </c>
      <c r="C44" s="44"/>
      <c r="D44" s="102">
        <f t="shared" si="8"/>
        <v>442.2</v>
      </c>
      <c r="E44" s="103">
        <f t="shared" si="9"/>
        <v>396.3</v>
      </c>
      <c r="F44" s="104">
        <f t="shared" si="10"/>
        <v>396.3</v>
      </c>
      <c r="G44" s="105">
        <f t="shared" si="1"/>
        <v>442.2</v>
      </c>
      <c r="H44" s="103">
        <f t="shared" si="2"/>
        <v>396.3</v>
      </c>
      <c r="I44" s="104">
        <f t="shared" si="3"/>
        <v>396.3</v>
      </c>
      <c r="J44" s="140">
        <v>442.2</v>
      </c>
      <c r="K44" s="141">
        <v>396.3</v>
      </c>
      <c r="L44" s="142">
        <v>396.3</v>
      </c>
      <c r="M44" s="48"/>
      <c r="N44" s="49"/>
      <c r="O44" s="13"/>
      <c r="P44" s="11"/>
      <c r="Q44" s="10"/>
      <c r="R44" s="14"/>
      <c r="S44" s="12"/>
      <c r="T44" s="10"/>
      <c r="U44" s="13"/>
      <c r="V44" s="12"/>
      <c r="W44" s="10"/>
      <c r="X44" s="13"/>
      <c r="Y44" s="48"/>
      <c r="Z44" s="49"/>
      <c r="AA44" s="50"/>
    </row>
    <row r="45" spans="2:27" ht="14.25">
      <c r="B45" s="43" t="s">
        <v>35</v>
      </c>
      <c r="C45" s="44"/>
      <c r="D45" s="102">
        <f t="shared" si="8"/>
        <v>0</v>
      </c>
      <c r="E45" s="103">
        <f t="shared" si="9"/>
        <v>0</v>
      </c>
      <c r="F45" s="104">
        <f t="shared" si="10"/>
        <v>0</v>
      </c>
      <c r="G45" s="105">
        <f t="shared" si="1"/>
        <v>0</v>
      </c>
      <c r="H45" s="103">
        <f t="shared" si="2"/>
        <v>0</v>
      </c>
      <c r="I45" s="104">
        <f t="shared" si="3"/>
        <v>0</v>
      </c>
      <c r="J45" s="51"/>
      <c r="K45" s="49"/>
      <c r="L45" s="81"/>
      <c r="M45" s="48"/>
      <c r="N45" s="49"/>
      <c r="O45" s="13"/>
      <c r="P45" s="11"/>
      <c r="Q45" s="10"/>
      <c r="R45" s="14"/>
      <c r="S45" s="12"/>
      <c r="T45" s="10"/>
      <c r="U45" s="13"/>
      <c r="V45" s="12"/>
      <c r="W45" s="10"/>
      <c r="X45" s="13"/>
      <c r="Y45" s="48"/>
      <c r="Z45" s="49"/>
      <c r="AA45" s="50"/>
    </row>
    <row r="46" spans="2:27" ht="14.25">
      <c r="B46" s="58" t="s">
        <v>36</v>
      </c>
      <c r="C46" s="59"/>
      <c r="D46" s="102">
        <f t="shared" si="8"/>
        <v>0</v>
      </c>
      <c r="E46" s="103">
        <f t="shared" si="9"/>
        <v>0</v>
      </c>
      <c r="F46" s="104">
        <f t="shared" si="10"/>
        <v>0</v>
      </c>
      <c r="G46" s="105">
        <f t="shared" si="1"/>
        <v>0</v>
      </c>
      <c r="H46" s="103">
        <f t="shared" si="2"/>
        <v>0</v>
      </c>
      <c r="I46" s="104">
        <f t="shared" si="3"/>
        <v>0</v>
      </c>
      <c r="J46" s="51"/>
      <c r="K46" s="49"/>
      <c r="L46" s="81"/>
      <c r="M46" s="48"/>
      <c r="N46" s="49"/>
      <c r="O46" s="13"/>
      <c r="P46" s="11"/>
      <c r="Q46" s="10"/>
      <c r="R46" s="14"/>
      <c r="S46" s="12"/>
      <c r="T46" s="10"/>
      <c r="U46" s="13"/>
      <c r="V46" s="12"/>
      <c r="W46" s="10"/>
      <c r="X46" s="13"/>
      <c r="Y46" s="48"/>
      <c r="Z46" s="49"/>
      <c r="AA46" s="50"/>
    </row>
    <row r="47" spans="2:27" ht="29.25" thickBot="1">
      <c r="B47" s="60" t="s">
        <v>37</v>
      </c>
      <c r="C47" s="74"/>
      <c r="D47" s="106">
        <f t="shared" si="8"/>
        <v>0</v>
      </c>
      <c r="E47" s="107">
        <f t="shared" si="9"/>
        <v>0</v>
      </c>
      <c r="F47" s="108">
        <f t="shared" si="10"/>
        <v>0</v>
      </c>
      <c r="G47" s="109">
        <f t="shared" si="1"/>
        <v>0</v>
      </c>
      <c r="H47" s="107">
        <f t="shared" si="2"/>
        <v>0</v>
      </c>
      <c r="I47" s="108">
        <f t="shared" si="3"/>
        <v>0</v>
      </c>
      <c r="J47" s="64"/>
      <c r="K47" s="61"/>
      <c r="L47" s="83"/>
      <c r="M47" s="62"/>
      <c r="N47" s="61"/>
      <c r="O47" s="23"/>
      <c r="P47" s="24"/>
      <c r="Q47" s="20"/>
      <c r="R47" s="21"/>
      <c r="S47" s="22"/>
      <c r="T47" s="20"/>
      <c r="U47" s="23"/>
      <c r="V47" s="22"/>
      <c r="W47" s="20"/>
      <c r="X47" s="23"/>
      <c r="Y47" s="62"/>
      <c r="Z47" s="61"/>
      <c r="AA47" s="63"/>
    </row>
    <row r="48" spans="2:27" ht="12.75">
      <c r="B48" s="65"/>
      <c r="C48" s="66"/>
      <c r="D48" s="66"/>
      <c r="E48" s="66"/>
      <c r="F48" s="66"/>
      <c r="G48" s="66"/>
      <c r="H48" s="66"/>
      <c r="I48" s="66"/>
      <c r="J48" s="67"/>
      <c r="K48" s="67"/>
      <c r="L48" s="67"/>
      <c r="M48" s="67"/>
      <c r="N48" s="67"/>
      <c r="O48" s="1"/>
      <c r="P48" s="1"/>
      <c r="Q48" s="1"/>
      <c r="R48" s="1"/>
      <c r="S48" s="1"/>
      <c r="T48" s="1"/>
      <c r="U48" s="1"/>
      <c r="V48" s="1"/>
      <c r="W48" s="1"/>
      <c r="X48" s="1"/>
      <c r="Y48" s="67"/>
      <c r="Z48" s="67"/>
      <c r="AA48" s="67"/>
    </row>
    <row r="49" spans="2:27" ht="12.75">
      <c r="B49" s="36"/>
      <c r="C49" s="37"/>
      <c r="D49" s="37"/>
      <c r="E49" s="37"/>
      <c r="F49" s="37"/>
      <c r="G49" s="37"/>
      <c r="H49" s="37"/>
      <c r="I49" s="37"/>
      <c r="J49" s="35"/>
      <c r="K49" s="35"/>
      <c r="L49" s="35"/>
      <c r="M49" s="35"/>
      <c r="N49" s="35"/>
      <c r="O49" s="25"/>
      <c r="P49" s="25"/>
      <c r="Q49" s="25"/>
      <c r="R49" s="25"/>
      <c r="S49" s="25"/>
      <c r="T49" s="25"/>
      <c r="U49" s="25"/>
      <c r="Y49" s="35"/>
      <c r="Z49" s="35"/>
      <c r="AA49" s="35"/>
    </row>
    <row r="50" spans="2:27" ht="14.25">
      <c r="B50" s="68" t="s">
        <v>38</v>
      </c>
      <c r="C50" s="68" t="s">
        <v>49</v>
      </c>
      <c r="D50" s="68"/>
      <c r="E50" s="68"/>
      <c r="F50" s="68"/>
      <c r="G50" s="68"/>
      <c r="H50" s="68"/>
      <c r="I50" s="68"/>
      <c r="J50" s="35"/>
      <c r="K50" s="35"/>
      <c r="L50" s="35"/>
      <c r="M50" s="35"/>
      <c r="N50" s="35"/>
      <c r="O50" s="25"/>
      <c r="P50" s="25"/>
      <c r="Q50" s="25"/>
      <c r="R50" s="25"/>
      <c r="S50" s="25"/>
      <c r="T50" s="25"/>
      <c r="U50" s="25"/>
      <c r="Y50" s="35"/>
      <c r="Z50" s="35"/>
      <c r="AA50" s="35"/>
    </row>
    <row r="51" spans="2:27" ht="12.75">
      <c r="B51" s="69"/>
      <c r="C51" s="69"/>
      <c r="D51" s="69"/>
      <c r="E51" s="69"/>
      <c r="F51" s="69"/>
      <c r="G51" s="69"/>
      <c r="H51" s="69"/>
      <c r="I51" s="69"/>
      <c r="J51" s="35"/>
      <c r="K51" s="35"/>
      <c r="L51" s="35"/>
      <c r="M51" s="35"/>
      <c r="N51" s="35"/>
      <c r="O51" s="25"/>
      <c r="P51" s="25"/>
      <c r="Q51" s="25"/>
      <c r="R51" s="25"/>
      <c r="S51" s="25"/>
      <c r="T51" s="25"/>
      <c r="U51" s="25"/>
      <c r="Y51" s="35"/>
      <c r="Z51" s="35"/>
      <c r="AA51" s="35"/>
    </row>
    <row r="52" spans="2:27" ht="14.25">
      <c r="B52" s="70" t="s">
        <v>39</v>
      </c>
      <c r="C52" s="70" t="s">
        <v>50</v>
      </c>
      <c r="D52" s="70"/>
      <c r="E52" s="70"/>
      <c r="F52" s="70"/>
      <c r="G52" s="70"/>
      <c r="H52" s="70"/>
      <c r="I52" s="70"/>
      <c r="J52" s="35"/>
      <c r="K52" s="35"/>
      <c r="L52" s="35"/>
      <c r="M52" s="35"/>
      <c r="N52" s="35"/>
      <c r="O52" s="25"/>
      <c r="P52" s="25"/>
      <c r="Q52" s="25"/>
      <c r="R52" s="25"/>
      <c r="S52" s="25"/>
      <c r="T52" s="25"/>
      <c r="U52" s="25"/>
      <c r="Y52" s="35"/>
      <c r="Z52" s="35"/>
      <c r="AA52" s="35"/>
    </row>
    <row r="53" spans="2:27" ht="12.75">
      <c r="B53" s="36"/>
      <c r="C53" s="37"/>
      <c r="D53" s="37"/>
      <c r="E53" s="37"/>
      <c r="F53" s="37"/>
      <c r="G53" s="37"/>
      <c r="H53" s="37"/>
      <c r="I53" s="37"/>
      <c r="J53" s="35"/>
      <c r="K53" s="35"/>
      <c r="L53" s="35"/>
      <c r="M53" s="35"/>
      <c r="N53" s="35"/>
      <c r="O53" s="25"/>
      <c r="P53" s="25"/>
      <c r="Q53" s="25"/>
      <c r="R53" s="25"/>
      <c r="S53" s="25"/>
      <c r="T53" s="25"/>
      <c r="U53" s="25"/>
      <c r="Y53" s="35"/>
      <c r="Z53" s="35"/>
      <c r="AA53" s="35"/>
    </row>
    <row r="54" spans="2:27" ht="12.75">
      <c r="B54" s="71" t="s">
        <v>51</v>
      </c>
      <c r="C54" s="37"/>
      <c r="D54" s="37"/>
      <c r="E54" s="37"/>
      <c r="F54" s="37"/>
      <c r="G54" s="37"/>
      <c r="H54" s="37"/>
      <c r="I54" s="37"/>
      <c r="J54" s="35"/>
      <c r="K54" s="35"/>
      <c r="L54" s="35"/>
      <c r="M54" s="35"/>
      <c r="N54" s="35"/>
      <c r="O54" s="25"/>
      <c r="P54" s="25"/>
      <c r="Q54" s="25"/>
      <c r="R54" s="25"/>
      <c r="S54" s="25"/>
      <c r="T54" s="25"/>
      <c r="U54" s="25"/>
      <c r="Y54" s="35"/>
      <c r="Z54" s="35"/>
      <c r="AA54" s="35"/>
    </row>
    <row r="55" spans="2:27" ht="12.75">
      <c r="B55" s="36"/>
      <c r="C55" s="37"/>
      <c r="D55" s="37"/>
      <c r="E55" s="37"/>
      <c r="F55" s="37"/>
      <c r="G55" s="37"/>
      <c r="H55" s="37"/>
      <c r="I55" s="37"/>
      <c r="J55" s="35"/>
      <c r="K55" s="35"/>
      <c r="L55" s="35"/>
      <c r="M55" s="35"/>
      <c r="N55" s="35"/>
      <c r="O55" s="25"/>
      <c r="P55" s="25"/>
      <c r="Q55" s="25"/>
      <c r="R55" s="25"/>
      <c r="S55" s="25"/>
      <c r="T55" s="25"/>
      <c r="U55" s="25"/>
      <c r="Y55" s="35"/>
      <c r="Z55" s="35"/>
      <c r="AA55" s="35"/>
    </row>
    <row r="56" spans="2:27" ht="12.75">
      <c r="B56" s="36"/>
      <c r="C56" s="37"/>
      <c r="D56" s="37"/>
      <c r="E56" s="37"/>
      <c r="F56" s="37"/>
      <c r="G56" s="37"/>
      <c r="H56" s="37"/>
      <c r="I56" s="37"/>
      <c r="J56" s="35"/>
      <c r="K56" s="35"/>
      <c r="L56" s="35"/>
      <c r="M56" s="35"/>
      <c r="N56" s="35"/>
      <c r="O56" s="25"/>
      <c r="P56" s="25"/>
      <c r="Q56" s="25"/>
      <c r="R56" s="25"/>
      <c r="S56" s="25"/>
      <c r="T56" s="25"/>
      <c r="U56" s="25"/>
      <c r="Y56" s="35"/>
      <c r="Z56" s="35"/>
      <c r="AA56" s="35"/>
    </row>
    <row r="57" spans="2:27" ht="12.75">
      <c r="B57" s="36"/>
      <c r="C57" s="37"/>
      <c r="D57" s="37"/>
      <c r="E57" s="37"/>
      <c r="F57" s="37"/>
      <c r="G57" s="37"/>
      <c r="H57" s="37"/>
      <c r="I57" s="37"/>
      <c r="J57" s="35"/>
      <c r="K57" s="35"/>
      <c r="L57" s="35"/>
      <c r="M57" s="35"/>
      <c r="N57" s="35"/>
      <c r="O57" s="25"/>
      <c r="P57" s="25"/>
      <c r="Q57" s="25"/>
      <c r="R57" s="25"/>
      <c r="S57" s="25"/>
      <c r="T57" s="25"/>
      <c r="U57" s="25"/>
      <c r="Y57" s="35"/>
      <c r="Z57" s="35"/>
      <c r="AA57" s="35"/>
    </row>
    <row r="58" spans="2:27" ht="12.75">
      <c r="B58" s="36"/>
      <c r="C58" s="37"/>
      <c r="D58" s="37"/>
      <c r="E58" s="37"/>
      <c r="F58" s="37"/>
      <c r="G58" s="37"/>
      <c r="H58" s="37"/>
      <c r="I58" s="37"/>
      <c r="J58" s="35"/>
      <c r="K58" s="35"/>
      <c r="L58" s="35"/>
      <c r="M58" s="35"/>
      <c r="N58" s="35"/>
      <c r="O58" s="25"/>
      <c r="P58" s="25"/>
      <c r="Q58" s="25"/>
      <c r="R58" s="25"/>
      <c r="S58" s="25"/>
      <c r="T58" s="25"/>
      <c r="U58" s="25"/>
      <c r="Y58" s="35"/>
      <c r="Z58" s="35"/>
      <c r="AA58" s="35"/>
    </row>
    <row r="59" spans="2:27" ht="12.75">
      <c r="B59" s="36"/>
      <c r="C59" s="37"/>
      <c r="D59" s="37"/>
      <c r="E59" s="37"/>
      <c r="F59" s="37"/>
      <c r="G59" s="37"/>
      <c r="H59" s="37"/>
      <c r="I59" s="37"/>
      <c r="J59" s="35"/>
      <c r="K59" s="35"/>
      <c r="L59" s="35"/>
      <c r="M59" s="35"/>
      <c r="N59" s="35"/>
      <c r="O59" s="25"/>
      <c r="P59" s="25"/>
      <c r="Q59" s="25"/>
      <c r="R59" s="25"/>
      <c r="S59" s="25"/>
      <c r="T59" s="25"/>
      <c r="U59" s="25"/>
      <c r="Y59" s="35"/>
      <c r="Z59" s="35"/>
      <c r="AA59" s="35"/>
    </row>
    <row r="60" spans="2:27" ht="12.75">
      <c r="B60" s="36"/>
      <c r="C60" s="37"/>
      <c r="D60" s="37"/>
      <c r="E60" s="37"/>
      <c r="F60" s="37"/>
      <c r="G60" s="37"/>
      <c r="H60" s="37"/>
      <c r="I60" s="37"/>
      <c r="J60" s="35"/>
      <c r="K60" s="35"/>
      <c r="L60" s="35"/>
      <c r="M60" s="35"/>
      <c r="N60" s="35"/>
      <c r="O60" s="25"/>
      <c r="P60" s="25"/>
      <c r="Q60" s="25"/>
      <c r="R60" s="25"/>
      <c r="S60" s="25"/>
      <c r="T60" s="25"/>
      <c r="U60" s="25"/>
      <c r="Y60" s="35"/>
      <c r="Z60" s="35"/>
      <c r="AA60" s="35"/>
    </row>
    <row r="61" spans="2:27" ht="12.75">
      <c r="B61" s="36"/>
      <c r="C61" s="37"/>
      <c r="D61" s="37"/>
      <c r="E61" s="37"/>
      <c r="F61" s="37"/>
      <c r="G61" s="37"/>
      <c r="H61" s="37"/>
      <c r="I61" s="37"/>
      <c r="J61" s="35"/>
      <c r="K61" s="35"/>
      <c r="L61" s="35"/>
      <c r="M61" s="35"/>
      <c r="N61" s="35"/>
      <c r="O61" s="25"/>
      <c r="P61" s="25"/>
      <c r="Q61" s="25"/>
      <c r="R61" s="25"/>
      <c r="S61" s="25"/>
      <c r="T61" s="25"/>
      <c r="U61" s="25"/>
      <c r="Y61" s="35"/>
      <c r="Z61" s="35"/>
      <c r="AA61" s="35"/>
    </row>
  </sheetData>
  <sheetProtection password="C541" sheet="1" formatCells="0" formatColumns="0" formatRows="0"/>
  <mergeCells count="14">
    <mergeCell ref="S6:U7"/>
    <mergeCell ref="A2:AA2"/>
    <mergeCell ref="A3:AA3"/>
    <mergeCell ref="B6:B8"/>
    <mergeCell ref="C6:C8"/>
    <mergeCell ref="J7:L7"/>
    <mergeCell ref="V6:X7"/>
    <mergeCell ref="Y6:AA7"/>
    <mergeCell ref="B1:AA1"/>
    <mergeCell ref="P6:R7"/>
    <mergeCell ref="D6:F7"/>
    <mergeCell ref="M7:O7"/>
    <mergeCell ref="J6:O6"/>
    <mergeCell ref="G6:I7"/>
  </mergeCells>
  <printOptions/>
  <pageMargins left="0" right="0" top="0.15748031496062992" bottom="0" header="0.15748031496062992" footer="0.15748031496062992"/>
  <pageSetup fitToHeight="3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Томи</dc:creator>
  <cp:keywords/>
  <dc:description/>
  <cp:lastModifiedBy>comp</cp:lastModifiedBy>
  <cp:lastPrinted>2016-10-11T05:13:01Z</cp:lastPrinted>
  <dcterms:created xsi:type="dcterms:W3CDTF">2012-04-16T04:32:13Z</dcterms:created>
  <dcterms:modified xsi:type="dcterms:W3CDTF">2018-06-05T09:12:56Z</dcterms:modified>
  <cp:category/>
  <cp:version/>
  <cp:contentType/>
  <cp:contentStatus/>
</cp:coreProperties>
</file>